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30" windowWidth="15195" windowHeight="11640" tabRatio="815" firstSheet="1" activeTab="17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2">Доходы!$A$1:$D$45</definedName>
  </definedNames>
  <calcPr calcId="114210"/>
</workbook>
</file>

<file path=xl/calcChain.xml><?xml version="1.0" encoding="utf-8"?>
<calcChain xmlns="http://schemas.openxmlformats.org/spreadsheetml/2006/main">
  <c r="H133" i="2"/>
  <c r="H132"/>
  <c r="H131"/>
  <c r="H126"/>
  <c r="H127"/>
  <c r="H128"/>
  <c r="H129"/>
  <c r="H130"/>
  <c r="H125"/>
  <c r="H124"/>
  <c r="H123"/>
  <c r="H122"/>
  <c r="H121"/>
  <c r="H119"/>
  <c r="H120"/>
  <c r="H118"/>
  <c r="H117"/>
  <c r="H116"/>
  <c r="H110"/>
  <c r="H109"/>
  <c r="H112"/>
  <c r="H111"/>
  <c r="H108"/>
  <c r="H107"/>
  <c r="H106"/>
  <c r="H105"/>
  <c r="H104"/>
  <c r="H103"/>
  <c r="H102"/>
  <c r="H57"/>
  <c r="H56"/>
  <c r="H59"/>
  <c r="H60"/>
  <c r="H61"/>
  <c r="H62"/>
  <c r="H63"/>
  <c r="H64"/>
  <c r="H58"/>
  <c r="H66"/>
  <c r="H67"/>
  <c r="H65"/>
  <c r="H69"/>
  <c r="H70"/>
  <c r="H71"/>
  <c r="H72"/>
  <c r="H73"/>
  <c r="H68"/>
  <c r="H75"/>
  <c r="H76"/>
  <c r="H77"/>
  <c r="H78"/>
  <c r="H79"/>
  <c r="H80"/>
  <c r="H81"/>
  <c r="H82"/>
  <c r="H83"/>
  <c r="H84"/>
  <c r="H85"/>
  <c r="H74"/>
  <c r="H87"/>
  <c r="H88"/>
  <c r="H89"/>
  <c r="H90"/>
  <c r="H91"/>
  <c r="H92"/>
  <c r="H86"/>
  <c r="H94"/>
  <c r="H95"/>
  <c r="H96"/>
  <c r="H97"/>
  <c r="H98"/>
  <c r="H99"/>
  <c r="H100"/>
  <c r="H101"/>
  <c r="H93"/>
  <c r="H55"/>
  <c r="H52"/>
  <c r="H51"/>
  <c r="H54"/>
  <c r="H53"/>
  <c r="H50"/>
  <c r="H36"/>
  <c r="H37"/>
  <c r="H35"/>
  <c r="H39"/>
  <c r="H38"/>
  <c r="H41"/>
  <c r="H42"/>
  <c r="H40"/>
  <c r="H44"/>
  <c r="H45"/>
  <c r="H43"/>
  <c r="H47"/>
  <c r="H46"/>
  <c r="H49"/>
  <c r="H48"/>
  <c r="H34"/>
  <c r="H33"/>
  <c r="H32"/>
  <c r="H31"/>
  <c r="H30"/>
  <c r="H24"/>
  <c r="H23"/>
  <c r="H27"/>
  <c r="H26"/>
  <c r="H29"/>
  <c r="H28"/>
  <c r="H22"/>
  <c r="H21"/>
  <c r="H20"/>
  <c r="H19"/>
  <c r="H18"/>
  <c r="H12"/>
  <c r="H13"/>
  <c r="H11"/>
  <c r="H15"/>
  <c r="H14"/>
  <c r="H17"/>
  <c r="H16"/>
  <c r="H10"/>
  <c r="H115"/>
  <c r="H114"/>
  <c r="H113"/>
  <c r="H8"/>
  <c r="H9"/>
  <c r="H7"/>
  <c r="H134"/>
  <c r="G35" i="5"/>
  <c r="I133" i="2"/>
  <c r="G133"/>
  <c r="G132"/>
  <c r="I131"/>
  <c r="G131"/>
  <c r="G127"/>
  <c r="G126"/>
  <c r="G128"/>
  <c r="G129"/>
  <c r="G130"/>
  <c r="G125"/>
  <c r="I127"/>
  <c r="I128"/>
  <c r="I129"/>
  <c r="I130"/>
  <c r="I126"/>
  <c r="I124"/>
  <c r="G124"/>
  <c r="G123"/>
  <c r="I122"/>
  <c r="I121"/>
  <c r="G122"/>
  <c r="G121"/>
  <c r="G120"/>
  <c r="I120"/>
  <c r="I119"/>
  <c r="I118"/>
  <c r="G119"/>
  <c r="I117"/>
  <c r="G117"/>
  <c r="G116"/>
  <c r="I115"/>
  <c r="I114"/>
  <c r="I113"/>
  <c r="G115"/>
  <c r="G114"/>
  <c r="G113"/>
  <c r="I112"/>
  <c r="I111"/>
  <c r="G112"/>
  <c r="I110"/>
  <c r="I109"/>
  <c r="I108"/>
  <c r="G110"/>
  <c r="G109"/>
  <c r="G111"/>
  <c r="I107"/>
  <c r="I106"/>
  <c r="G107"/>
  <c r="I105"/>
  <c r="G105"/>
  <c r="G104"/>
  <c r="I103"/>
  <c r="G103"/>
  <c r="G102"/>
  <c r="G95"/>
  <c r="I95"/>
  <c r="G96"/>
  <c r="I96"/>
  <c r="G97"/>
  <c r="I97"/>
  <c r="G98"/>
  <c r="I98"/>
  <c r="G99"/>
  <c r="I99"/>
  <c r="G100"/>
  <c r="I100"/>
  <c r="G101"/>
  <c r="I101"/>
  <c r="I94"/>
  <c r="G94"/>
  <c r="G88"/>
  <c r="I88"/>
  <c r="I87"/>
  <c r="I89"/>
  <c r="I90"/>
  <c r="I91"/>
  <c r="I92"/>
  <c r="I86"/>
  <c r="G89"/>
  <c r="G90"/>
  <c r="G91"/>
  <c r="G92"/>
  <c r="G87"/>
  <c r="G76"/>
  <c r="I76"/>
  <c r="G77"/>
  <c r="I77"/>
  <c r="G78"/>
  <c r="I78"/>
  <c r="G79"/>
  <c r="I79"/>
  <c r="G80"/>
  <c r="I80"/>
  <c r="G81"/>
  <c r="I81"/>
  <c r="G82"/>
  <c r="I82"/>
  <c r="G83"/>
  <c r="I83"/>
  <c r="G84"/>
  <c r="I84"/>
  <c r="G85"/>
  <c r="I85"/>
  <c r="I75"/>
  <c r="G75"/>
  <c r="G70"/>
  <c r="I70"/>
  <c r="G71"/>
  <c r="I71"/>
  <c r="G72"/>
  <c r="I72"/>
  <c r="G73"/>
  <c r="I73"/>
  <c r="I69"/>
  <c r="G69"/>
  <c r="G67"/>
  <c r="G66"/>
  <c r="G65"/>
  <c r="I67"/>
  <c r="I66"/>
  <c r="I65"/>
  <c r="I57"/>
  <c r="I56"/>
  <c r="I59"/>
  <c r="I60"/>
  <c r="I61"/>
  <c r="I62"/>
  <c r="I63"/>
  <c r="I64"/>
  <c r="G60"/>
  <c r="G61"/>
  <c r="G62"/>
  <c r="G63"/>
  <c r="G64"/>
  <c r="G59"/>
  <c r="G57"/>
  <c r="I54"/>
  <c r="I53"/>
  <c r="G54"/>
  <c r="G53"/>
  <c r="I52"/>
  <c r="G52"/>
  <c r="G51"/>
  <c r="I49"/>
  <c r="I48"/>
  <c r="G49"/>
  <c r="I47"/>
  <c r="I46"/>
  <c r="G47"/>
  <c r="G46"/>
  <c r="G45"/>
  <c r="I45"/>
  <c r="I44"/>
  <c r="G44"/>
  <c r="G36"/>
  <c r="G37"/>
  <c r="G39"/>
  <c r="G38"/>
  <c r="G41"/>
  <c r="G42"/>
  <c r="G48"/>
  <c r="I42"/>
  <c r="I41"/>
  <c r="I40"/>
  <c r="I39"/>
  <c r="I38"/>
  <c r="I37"/>
  <c r="I36"/>
  <c r="I33"/>
  <c r="G33"/>
  <c r="G32"/>
  <c r="I31"/>
  <c r="I30"/>
  <c r="G31"/>
  <c r="I29"/>
  <c r="I28"/>
  <c r="G29"/>
  <c r="G28"/>
  <c r="I27"/>
  <c r="I26"/>
  <c r="G27"/>
  <c r="G26"/>
  <c r="G24"/>
  <c r="G23"/>
  <c r="G25"/>
  <c r="H25"/>
  <c r="I25"/>
  <c r="I24"/>
  <c r="I23"/>
  <c r="I22"/>
  <c r="I21"/>
  <c r="G21"/>
  <c r="G20"/>
  <c r="I19"/>
  <c r="I18"/>
  <c r="G19"/>
  <c r="G18"/>
  <c r="I17"/>
  <c r="I16"/>
  <c r="G17"/>
  <c r="I15"/>
  <c r="I14"/>
  <c r="I12"/>
  <c r="I13"/>
  <c r="I11"/>
  <c r="G15"/>
  <c r="G14"/>
  <c r="G12"/>
  <c r="G13"/>
  <c r="G11"/>
  <c r="G16"/>
  <c r="G10"/>
  <c r="G9"/>
  <c r="I9"/>
  <c r="I8"/>
  <c r="I7"/>
  <c r="G8"/>
  <c r="G7"/>
  <c r="I123"/>
  <c r="I102"/>
  <c r="G56"/>
  <c r="I51"/>
  <c r="I50"/>
  <c r="G30"/>
  <c r="I20"/>
  <c r="F11" i="3"/>
  <c r="G11"/>
  <c r="F8"/>
  <c r="G8"/>
  <c r="G36" i="1"/>
  <c r="H7" i="5"/>
  <c r="I7"/>
  <c r="H7" i="6"/>
  <c r="I7"/>
  <c r="H7" i="7"/>
  <c r="I7"/>
  <c r="H7" i="8"/>
  <c r="I7"/>
  <c r="H7" i="9"/>
  <c r="I7"/>
  <c r="H7" i="10"/>
  <c r="I7"/>
  <c r="H7" i="11"/>
  <c r="I7"/>
  <c r="H7" i="12"/>
  <c r="I7"/>
  <c r="H7" i="13"/>
  <c r="I7"/>
  <c r="H7" i="14"/>
  <c r="I7"/>
  <c r="H7" i="15"/>
  <c r="I7"/>
  <c r="H7" i="16"/>
  <c r="I7"/>
  <c r="H7" i="17"/>
  <c r="I7"/>
  <c r="H7" i="18"/>
  <c r="I7"/>
  <c r="H7" i="19"/>
  <c r="I7"/>
  <c r="H7" i="20"/>
  <c r="I7"/>
  <c r="H7" i="21"/>
  <c r="I7"/>
  <c r="H7" i="22"/>
  <c r="I7"/>
  <c r="H7" i="23"/>
  <c r="I7"/>
  <c r="H7" i="24"/>
  <c r="I7"/>
  <c r="H7" i="25"/>
  <c r="I7"/>
  <c r="H7" i="26"/>
  <c r="I7"/>
  <c r="H7" i="27"/>
  <c r="I7"/>
  <c r="H7" i="28"/>
  <c r="I7"/>
  <c r="H7" i="29"/>
  <c r="I7"/>
  <c r="H7" i="30"/>
  <c r="I7"/>
  <c r="H7" i="31"/>
  <c r="I7"/>
  <c r="H7" i="32"/>
  <c r="I7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H10"/>
  <c r="I11"/>
  <c r="H11" i="6"/>
  <c r="I11"/>
  <c r="H11" i="7"/>
  <c r="I11"/>
  <c r="H11" i="8"/>
  <c r="I11"/>
  <c r="H11" i="9"/>
  <c r="I11"/>
  <c r="H11" i="10"/>
  <c r="I11"/>
  <c r="H11" i="11"/>
  <c r="I11"/>
  <c r="H11" i="12"/>
  <c r="I11"/>
  <c r="H11" i="13"/>
  <c r="H10"/>
  <c r="I11"/>
  <c r="H11" i="14"/>
  <c r="I11"/>
  <c r="H11" i="15"/>
  <c r="I11"/>
  <c r="H11" i="16"/>
  <c r="I11"/>
  <c r="I10"/>
  <c r="H11" i="17"/>
  <c r="I11"/>
  <c r="H11" i="18"/>
  <c r="I11"/>
  <c r="H11" i="19"/>
  <c r="H10"/>
  <c r="I11"/>
  <c r="H11" i="20"/>
  <c r="I11"/>
  <c r="H11" i="21"/>
  <c r="I11"/>
  <c r="H11" i="22"/>
  <c r="I11"/>
  <c r="H11" i="23"/>
  <c r="I11"/>
  <c r="H11" i="24"/>
  <c r="I11"/>
  <c r="H11" i="25"/>
  <c r="H10"/>
  <c r="I11"/>
  <c r="H11" i="26"/>
  <c r="I11"/>
  <c r="H11" i="27"/>
  <c r="I11"/>
  <c r="H11" i="28"/>
  <c r="I11"/>
  <c r="H11" i="29"/>
  <c r="H10"/>
  <c r="I11"/>
  <c r="H11" i="30"/>
  <c r="I11"/>
  <c r="H11" i="31"/>
  <c r="I11"/>
  <c r="H11" i="32"/>
  <c r="I11"/>
  <c r="G11" i="5"/>
  <c r="G10"/>
  <c r="G11" i="6"/>
  <c r="G11" i="7"/>
  <c r="G11" i="8"/>
  <c r="G11" i="9"/>
  <c r="G10"/>
  <c r="G11" i="10"/>
  <c r="G11" i="11"/>
  <c r="G11" i="12"/>
  <c r="G11" i="13"/>
  <c r="G10"/>
  <c r="G11" i="14"/>
  <c r="G11" i="15"/>
  <c r="G11" i="16"/>
  <c r="G11" i="17"/>
  <c r="G11" i="18"/>
  <c r="G11" i="19"/>
  <c r="G11" i="20"/>
  <c r="G11" i="21"/>
  <c r="G11" i="22"/>
  <c r="G11" i="23"/>
  <c r="G11" i="24"/>
  <c r="G11" i="25"/>
  <c r="G10"/>
  <c r="G11" i="26"/>
  <c r="G11" i="27"/>
  <c r="G11" i="28"/>
  <c r="G11" i="29"/>
  <c r="G10"/>
  <c r="G11" i="30"/>
  <c r="G11" i="31"/>
  <c r="G11" i="32"/>
  <c r="G10"/>
  <c r="I14" i="5"/>
  <c r="I10"/>
  <c r="H14"/>
  <c r="G14"/>
  <c r="I14" i="6"/>
  <c r="H14"/>
  <c r="H10"/>
  <c r="G14"/>
  <c r="I14" i="7"/>
  <c r="H14"/>
  <c r="G14"/>
  <c r="G10"/>
  <c r="I14" i="8"/>
  <c r="H14"/>
  <c r="G14"/>
  <c r="I14" i="9"/>
  <c r="I10"/>
  <c r="H14"/>
  <c r="G14"/>
  <c r="I14" i="10"/>
  <c r="H14"/>
  <c r="H10"/>
  <c r="G14"/>
  <c r="I14" i="11"/>
  <c r="H14"/>
  <c r="G14"/>
  <c r="I14" i="12"/>
  <c r="H14"/>
  <c r="G14"/>
  <c r="I14" i="13"/>
  <c r="H14"/>
  <c r="G14"/>
  <c r="I14" i="14"/>
  <c r="H14"/>
  <c r="G14"/>
  <c r="I14" i="15"/>
  <c r="H14"/>
  <c r="G14"/>
  <c r="I14" i="16"/>
  <c r="H14"/>
  <c r="G14"/>
  <c r="I14" i="17"/>
  <c r="H14"/>
  <c r="G14"/>
  <c r="I14" i="18"/>
  <c r="I10"/>
  <c r="H14"/>
  <c r="G14"/>
  <c r="I14" i="19"/>
  <c r="H14"/>
  <c r="G14"/>
  <c r="I14" i="20"/>
  <c r="H14"/>
  <c r="G14"/>
  <c r="G10"/>
  <c r="I14" i="21"/>
  <c r="H14"/>
  <c r="G14"/>
  <c r="I14" i="22"/>
  <c r="H14"/>
  <c r="G14"/>
  <c r="I14" i="23"/>
  <c r="H14"/>
  <c r="G14"/>
  <c r="G10"/>
  <c r="I14" i="24"/>
  <c r="H14"/>
  <c r="G14"/>
  <c r="I14" i="25"/>
  <c r="H14"/>
  <c r="G14"/>
  <c r="I14" i="26"/>
  <c r="H14"/>
  <c r="G14"/>
  <c r="I14" i="27"/>
  <c r="H14"/>
  <c r="G14"/>
  <c r="I14" i="28"/>
  <c r="H14"/>
  <c r="G14"/>
  <c r="I14" i="29"/>
  <c r="H14"/>
  <c r="G14"/>
  <c r="I14" i="30"/>
  <c r="H14"/>
  <c r="G14"/>
  <c r="I14" i="31"/>
  <c r="H14"/>
  <c r="G14"/>
  <c r="I14" i="32"/>
  <c r="H14"/>
  <c r="G14"/>
  <c r="I16" i="5"/>
  <c r="H16"/>
  <c r="G16"/>
  <c r="I16" i="6"/>
  <c r="H16"/>
  <c r="G16"/>
  <c r="I16" i="7"/>
  <c r="H16"/>
  <c r="G16"/>
  <c r="I16" i="8"/>
  <c r="H16"/>
  <c r="G16"/>
  <c r="I16" i="9"/>
  <c r="H16"/>
  <c r="G16"/>
  <c r="I16" i="10"/>
  <c r="H16"/>
  <c r="G16"/>
  <c r="G10"/>
  <c r="I16" i="11"/>
  <c r="H16"/>
  <c r="G16"/>
  <c r="I16" i="12"/>
  <c r="H16"/>
  <c r="G16"/>
  <c r="I16" i="13"/>
  <c r="H16"/>
  <c r="G16"/>
  <c r="I16" i="14"/>
  <c r="H16"/>
  <c r="G16"/>
  <c r="I16" i="15"/>
  <c r="H16"/>
  <c r="H10"/>
  <c r="G16"/>
  <c r="I16" i="16"/>
  <c r="H16"/>
  <c r="G16"/>
  <c r="I16" i="17"/>
  <c r="H16"/>
  <c r="G16"/>
  <c r="G10"/>
  <c r="I16" i="18"/>
  <c r="H16"/>
  <c r="G16"/>
  <c r="I16" i="19"/>
  <c r="I10"/>
  <c r="H16"/>
  <c r="G16"/>
  <c r="G10"/>
  <c r="I16" i="20"/>
  <c r="I10"/>
  <c r="H16"/>
  <c r="G16"/>
  <c r="I16" i="21"/>
  <c r="I10"/>
  <c r="H16"/>
  <c r="G16"/>
  <c r="I16" i="22"/>
  <c r="I10"/>
  <c r="H16"/>
  <c r="G16"/>
  <c r="I16" i="23"/>
  <c r="H16"/>
  <c r="G16"/>
  <c r="I16" i="24"/>
  <c r="H16"/>
  <c r="G16"/>
  <c r="I16" i="25"/>
  <c r="H16"/>
  <c r="G16"/>
  <c r="I16" i="26"/>
  <c r="H16"/>
  <c r="H10"/>
  <c r="G16"/>
  <c r="I16" i="27"/>
  <c r="H16"/>
  <c r="G16"/>
  <c r="I16" i="28"/>
  <c r="H16"/>
  <c r="G16"/>
  <c r="I16" i="29"/>
  <c r="I10"/>
  <c r="H16"/>
  <c r="G16"/>
  <c r="I16" i="30"/>
  <c r="I10"/>
  <c r="H16"/>
  <c r="G16"/>
  <c r="I16" i="31"/>
  <c r="H16"/>
  <c r="H10"/>
  <c r="G16"/>
  <c r="I16" i="32"/>
  <c r="I10"/>
  <c r="H16"/>
  <c r="G16"/>
  <c r="H18" i="5"/>
  <c r="I18"/>
  <c r="H18" i="6"/>
  <c r="I18"/>
  <c r="H18" i="7"/>
  <c r="I18"/>
  <c r="H18" i="8"/>
  <c r="I18"/>
  <c r="H18" i="9"/>
  <c r="I18"/>
  <c r="H18" i="10"/>
  <c r="I18"/>
  <c r="H18" i="11"/>
  <c r="I18"/>
  <c r="H18" i="12"/>
  <c r="I18"/>
  <c r="H18" i="13"/>
  <c r="I18"/>
  <c r="H18" i="14"/>
  <c r="I18"/>
  <c r="H18" i="15"/>
  <c r="I18"/>
  <c r="H18" i="16"/>
  <c r="I18"/>
  <c r="H18" i="17"/>
  <c r="I18"/>
  <c r="H18" i="18"/>
  <c r="I18"/>
  <c r="H18" i="19"/>
  <c r="I18"/>
  <c r="H18" i="20"/>
  <c r="I18"/>
  <c r="H18" i="21"/>
  <c r="I18"/>
  <c r="H18" i="22"/>
  <c r="I18"/>
  <c r="H18" i="23"/>
  <c r="I18"/>
  <c r="H18" i="24"/>
  <c r="I18"/>
  <c r="H18" i="25"/>
  <c r="I18"/>
  <c r="H18" i="26"/>
  <c r="I18"/>
  <c r="H18" i="27"/>
  <c r="I18"/>
  <c r="H18" i="28"/>
  <c r="I18"/>
  <c r="H18" i="29"/>
  <c r="I18"/>
  <c r="H18" i="30"/>
  <c r="I18"/>
  <c r="H18" i="31"/>
  <c r="I18"/>
  <c r="H18" i="32"/>
  <c r="I18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/>
  <c r="H20" i="6"/>
  <c r="I20"/>
  <c r="H20" i="7"/>
  <c r="I20"/>
  <c r="H20" i="8"/>
  <c r="I20"/>
  <c r="H20" i="9"/>
  <c r="I20"/>
  <c r="H20" i="10"/>
  <c r="I20"/>
  <c r="H20" i="11"/>
  <c r="I20"/>
  <c r="H20" i="12"/>
  <c r="I20"/>
  <c r="H20" i="13"/>
  <c r="I20"/>
  <c r="H20" i="14"/>
  <c r="I20"/>
  <c r="H20" i="15"/>
  <c r="I20"/>
  <c r="H20" i="16"/>
  <c r="I20"/>
  <c r="H20" i="17"/>
  <c r="I20"/>
  <c r="H20" i="18"/>
  <c r="I20"/>
  <c r="H20" i="19"/>
  <c r="I20"/>
  <c r="H20" i="20"/>
  <c r="I20"/>
  <c r="H20" i="21"/>
  <c r="I20"/>
  <c r="H20" i="22"/>
  <c r="I20"/>
  <c r="H20" i="23"/>
  <c r="I20"/>
  <c r="H20" i="24"/>
  <c r="I20"/>
  <c r="H20" i="25"/>
  <c r="I20"/>
  <c r="H20" i="26"/>
  <c r="I20"/>
  <c r="H20" i="27"/>
  <c r="I20"/>
  <c r="H20" i="28"/>
  <c r="I20"/>
  <c r="H20" i="29"/>
  <c r="I20"/>
  <c r="H20" i="30"/>
  <c r="I20"/>
  <c r="H20" i="31"/>
  <c r="I20"/>
  <c r="H20" i="32"/>
  <c r="I20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H23"/>
  <c r="G23"/>
  <c r="I23" i="6"/>
  <c r="I22"/>
  <c r="H23"/>
  <c r="G23"/>
  <c r="I23" i="7"/>
  <c r="H23"/>
  <c r="H22"/>
  <c r="G23"/>
  <c r="I23" i="8"/>
  <c r="H23"/>
  <c r="G23"/>
  <c r="I23" i="9"/>
  <c r="H23"/>
  <c r="G23"/>
  <c r="I23" i="10"/>
  <c r="H23"/>
  <c r="G23"/>
  <c r="I23" i="11"/>
  <c r="H23"/>
  <c r="H22"/>
  <c r="G23"/>
  <c r="I23" i="12"/>
  <c r="H23"/>
  <c r="G23"/>
  <c r="I23" i="13"/>
  <c r="H23"/>
  <c r="G23"/>
  <c r="I23" i="14"/>
  <c r="I22"/>
  <c r="H23"/>
  <c r="G23"/>
  <c r="I23" i="15"/>
  <c r="H23"/>
  <c r="G23"/>
  <c r="I23" i="16"/>
  <c r="H23"/>
  <c r="G23"/>
  <c r="I23" i="17"/>
  <c r="H23"/>
  <c r="G23"/>
  <c r="I23" i="18"/>
  <c r="I22"/>
  <c r="H23"/>
  <c r="G23"/>
  <c r="I23" i="19"/>
  <c r="H23"/>
  <c r="G23"/>
  <c r="I23" i="20"/>
  <c r="H23"/>
  <c r="G23"/>
  <c r="G22"/>
  <c r="I23" i="21"/>
  <c r="H23"/>
  <c r="G23"/>
  <c r="I23" i="22"/>
  <c r="H23"/>
  <c r="G23"/>
  <c r="I23" i="23"/>
  <c r="H23"/>
  <c r="G23"/>
  <c r="I23" i="24"/>
  <c r="H23"/>
  <c r="G23"/>
  <c r="I23" i="25"/>
  <c r="H23"/>
  <c r="G23"/>
  <c r="I23" i="26"/>
  <c r="H23"/>
  <c r="G23"/>
  <c r="I23" i="27"/>
  <c r="H23"/>
  <c r="G23"/>
  <c r="I23" i="28"/>
  <c r="H23"/>
  <c r="G23"/>
  <c r="I23" i="29"/>
  <c r="H23"/>
  <c r="G23"/>
  <c r="I23" i="30"/>
  <c r="H23"/>
  <c r="G23"/>
  <c r="I23" i="31"/>
  <c r="I22"/>
  <c r="H23"/>
  <c r="G23"/>
  <c r="I23" i="32"/>
  <c r="H23"/>
  <c r="H22"/>
  <c r="G23"/>
  <c r="I26" i="5"/>
  <c r="H26"/>
  <c r="G26"/>
  <c r="I26" i="6"/>
  <c r="H26"/>
  <c r="G26"/>
  <c r="I26" i="7"/>
  <c r="H26"/>
  <c r="G26"/>
  <c r="I26" i="8"/>
  <c r="H26"/>
  <c r="G26"/>
  <c r="I26" i="9"/>
  <c r="H26"/>
  <c r="G26"/>
  <c r="I26" i="10"/>
  <c r="H26"/>
  <c r="G26"/>
  <c r="I26" i="11"/>
  <c r="H26"/>
  <c r="G26"/>
  <c r="I26" i="12"/>
  <c r="H26"/>
  <c r="G26"/>
  <c r="I26" i="13"/>
  <c r="H26"/>
  <c r="G26"/>
  <c r="I26" i="14"/>
  <c r="H26"/>
  <c r="G26"/>
  <c r="I26" i="15"/>
  <c r="H26"/>
  <c r="G26"/>
  <c r="I26" i="16"/>
  <c r="H26"/>
  <c r="G26"/>
  <c r="I26" i="17"/>
  <c r="H26"/>
  <c r="G26"/>
  <c r="I26" i="18"/>
  <c r="H26"/>
  <c r="G26"/>
  <c r="I26" i="19"/>
  <c r="H26"/>
  <c r="G26"/>
  <c r="I26" i="20"/>
  <c r="H26"/>
  <c r="G26"/>
  <c r="I26" i="21"/>
  <c r="I22"/>
  <c r="H26"/>
  <c r="G26"/>
  <c r="I26" i="22"/>
  <c r="H26"/>
  <c r="G26"/>
  <c r="I26" i="23"/>
  <c r="H26"/>
  <c r="G26"/>
  <c r="I26" i="24"/>
  <c r="H26"/>
  <c r="G26"/>
  <c r="I26" i="25"/>
  <c r="H26"/>
  <c r="G26"/>
  <c r="I26" i="26"/>
  <c r="H26"/>
  <c r="G26"/>
  <c r="I26" i="27"/>
  <c r="H26"/>
  <c r="G26"/>
  <c r="I26" i="28"/>
  <c r="H26"/>
  <c r="G26"/>
  <c r="I26" i="29"/>
  <c r="H26"/>
  <c r="G26"/>
  <c r="I26" i="30"/>
  <c r="H26"/>
  <c r="G26"/>
  <c r="I26" i="31"/>
  <c r="H26"/>
  <c r="H22"/>
  <c r="G26"/>
  <c r="I26" i="32"/>
  <c r="H26"/>
  <c r="G26"/>
  <c r="I28" i="5"/>
  <c r="H28"/>
  <c r="G28"/>
  <c r="I28" i="6"/>
  <c r="H28"/>
  <c r="G28"/>
  <c r="I28" i="7"/>
  <c r="H28"/>
  <c r="G28"/>
  <c r="G22"/>
  <c r="I28" i="8"/>
  <c r="H28"/>
  <c r="G28"/>
  <c r="I28" i="9"/>
  <c r="H28"/>
  <c r="G28"/>
  <c r="I28" i="10"/>
  <c r="H28"/>
  <c r="G28"/>
  <c r="I28" i="11"/>
  <c r="H28"/>
  <c r="G28"/>
  <c r="I28" i="12"/>
  <c r="H28"/>
  <c r="G28"/>
  <c r="I28" i="13"/>
  <c r="H28"/>
  <c r="G28"/>
  <c r="G22"/>
  <c r="I28" i="14"/>
  <c r="H28"/>
  <c r="H22"/>
  <c r="G28"/>
  <c r="I28" i="15"/>
  <c r="H28"/>
  <c r="G28"/>
  <c r="I28" i="16"/>
  <c r="H28"/>
  <c r="G28"/>
  <c r="I28" i="17"/>
  <c r="I22"/>
  <c r="H28"/>
  <c r="G28"/>
  <c r="G22"/>
  <c r="I28" i="18"/>
  <c r="H28"/>
  <c r="G28"/>
  <c r="I28" i="19"/>
  <c r="H28"/>
  <c r="G28"/>
  <c r="I28" i="20"/>
  <c r="H28"/>
  <c r="G28"/>
  <c r="I28" i="21"/>
  <c r="H28"/>
  <c r="G28"/>
  <c r="I28" i="22"/>
  <c r="I22"/>
  <c r="H28"/>
  <c r="G28"/>
  <c r="I28" i="23"/>
  <c r="H28"/>
  <c r="G28"/>
  <c r="I28" i="24"/>
  <c r="H28"/>
  <c r="G28"/>
  <c r="I28" i="25"/>
  <c r="H28"/>
  <c r="G28"/>
  <c r="I28" i="26"/>
  <c r="H28"/>
  <c r="H22"/>
  <c r="G28"/>
  <c r="I28" i="27"/>
  <c r="H28"/>
  <c r="G28"/>
  <c r="I28" i="28"/>
  <c r="H28"/>
  <c r="G28"/>
  <c r="I28" i="29"/>
  <c r="H28"/>
  <c r="G28"/>
  <c r="I28" i="30"/>
  <c r="H28"/>
  <c r="H22"/>
  <c r="G28"/>
  <c r="I28" i="31"/>
  <c r="H28"/>
  <c r="G28"/>
  <c r="I28" i="32"/>
  <c r="H28"/>
  <c r="G28"/>
  <c r="I30" i="5"/>
  <c r="H30"/>
  <c r="G30"/>
  <c r="I30" i="6"/>
  <c r="H30"/>
  <c r="G30"/>
  <c r="I30" i="7"/>
  <c r="H30"/>
  <c r="G30"/>
  <c r="I30" i="8"/>
  <c r="H30"/>
  <c r="G30"/>
  <c r="I30" i="9"/>
  <c r="H30"/>
  <c r="G30"/>
  <c r="I30" i="10"/>
  <c r="H30"/>
  <c r="G30"/>
  <c r="I30" i="11"/>
  <c r="H30"/>
  <c r="G30"/>
  <c r="I30" i="12"/>
  <c r="H30"/>
  <c r="G30"/>
  <c r="I30" i="13"/>
  <c r="H30"/>
  <c r="G30"/>
  <c r="I30" i="14"/>
  <c r="H30"/>
  <c r="G30"/>
  <c r="I30" i="15"/>
  <c r="H30"/>
  <c r="G30"/>
  <c r="I30" i="16"/>
  <c r="H30"/>
  <c r="G30"/>
  <c r="I30" i="17"/>
  <c r="H30"/>
  <c r="G30"/>
  <c r="I30" i="18"/>
  <c r="H30"/>
  <c r="G30"/>
  <c r="I30" i="19"/>
  <c r="H30"/>
  <c r="G30"/>
  <c r="I30" i="20"/>
  <c r="H30"/>
  <c r="G30"/>
  <c r="I30" i="21"/>
  <c r="H30"/>
  <c r="G30"/>
  <c r="I30" i="22"/>
  <c r="H30"/>
  <c r="G30"/>
  <c r="I30" i="23"/>
  <c r="H30"/>
  <c r="G30"/>
  <c r="I30" i="24"/>
  <c r="H30"/>
  <c r="G30"/>
  <c r="I30" i="25"/>
  <c r="H30"/>
  <c r="G30"/>
  <c r="I30" i="26"/>
  <c r="H30"/>
  <c r="G30"/>
  <c r="I30" i="27"/>
  <c r="H30"/>
  <c r="G30"/>
  <c r="I30" i="28"/>
  <c r="H30"/>
  <c r="G30"/>
  <c r="I30" i="29"/>
  <c r="H30"/>
  <c r="G30"/>
  <c r="I30" i="30"/>
  <c r="H30"/>
  <c r="G30"/>
  <c r="I30" i="31"/>
  <c r="H30"/>
  <c r="G30"/>
  <c r="I30" i="32"/>
  <c r="H30"/>
  <c r="G30"/>
  <c r="H32" i="5"/>
  <c r="I32"/>
  <c r="H32" i="6"/>
  <c r="I32"/>
  <c r="H32" i="7"/>
  <c r="I32"/>
  <c r="H32" i="8"/>
  <c r="I32"/>
  <c r="H32" i="9"/>
  <c r="I32"/>
  <c r="H32" i="10"/>
  <c r="I32"/>
  <c r="H32" i="11"/>
  <c r="I32"/>
  <c r="H32" i="12"/>
  <c r="I32"/>
  <c r="H32" i="13"/>
  <c r="I32"/>
  <c r="H32" i="14"/>
  <c r="I32"/>
  <c r="H32" i="15"/>
  <c r="I32"/>
  <c r="H32" i="16"/>
  <c r="I32"/>
  <c r="H32" i="17"/>
  <c r="I32"/>
  <c r="H32" i="18"/>
  <c r="I32"/>
  <c r="H32" i="19"/>
  <c r="I32"/>
  <c r="H32" i="20"/>
  <c r="I32"/>
  <c r="H32" i="21"/>
  <c r="I32"/>
  <c r="H32" i="22"/>
  <c r="I32"/>
  <c r="H32" i="23"/>
  <c r="I32"/>
  <c r="H32" i="24"/>
  <c r="I32"/>
  <c r="H32" i="25"/>
  <c r="I32"/>
  <c r="H32" i="26"/>
  <c r="I32"/>
  <c r="H32" i="27"/>
  <c r="I32"/>
  <c r="H32" i="28"/>
  <c r="I32"/>
  <c r="H32" i="29"/>
  <c r="I32"/>
  <c r="H32" i="30"/>
  <c r="I32"/>
  <c r="H32" i="31"/>
  <c r="I32"/>
  <c r="H32" i="32"/>
  <c r="I32"/>
  <c r="I32" i="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/>
  <c r="H35" i="6"/>
  <c r="I35"/>
  <c r="H35" i="7"/>
  <c r="I35"/>
  <c r="H35" i="8"/>
  <c r="I35"/>
  <c r="H35" i="9"/>
  <c r="I35"/>
  <c r="H35" i="10"/>
  <c r="I35"/>
  <c r="H35" i="11"/>
  <c r="I35"/>
  <c r="H35" i="12"/>
  <c r="I35"/>
  <c r="H35" i="13"/>
  <c r="I35"/>
  <c r="H35" i="14"/>
  <c r="I35"/>
  <c r="H35" i="15"/>
  <c r="I35"/>
  <c r="H35" i="16"/>
  <c r="I35"/>
  <c r="H35" i="17"/>
  <c r="I35"/>
  <c r="H35" i="18"/>
  <c r="I35"/>
  <c r="H35" i="19"/>
  <c r="I35"/>
  <c r="H35" i="20"/>
  <c r="H34"/>
  <c r="I35"/>
  <c r="H35" i="21"/>
  <c r="I35"/>
  <c r="H35" i="22"/>
  <c r="I35"/>
  <c r="H35" i="23"/>
  <c r="I35"/>
  <c r="H35" i="24"/>
  <c r="I35"/>
  <c r="H35" i="25"/>
  <c r="I35"/>
  <c r="H35" i="26"/>
  <c r="H34"/>
  <c r="I35"/>
  <c r="H35" i="27"/>
  <c r="I35"/>
  <c r="H35" i="28"/>
  <c r="I35"/>
  <c r="H35" i="29"/>
  <c r="I35"/>
  <c r="H35" i="30"/>
  <c r="I35"/>
  <c r="H35" i="31"/>
  <c r="I35"/>
  <c r="H35" i="32"/>
  <c r="I35"/>
  <c r="G35" i="6"/>
  <c r="G35" i="7"/>
  <c r="G35" i="8"/>
  <c r="G35" i="9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H38" i="5"/>
  <c r="I38"/>
  <c r="H38" i="6"/>
  <c r="I38"/>
  <c r="H38" i="7"/>
  <c r="I38"/>
  <c r="H38" i="8"/>
  <c r="I38"/>
  <c r="H38" i="9"/>
  <c r="I38"/>
  <c r="H38" i="10"/>
  <c r="I38"/>
  <c r="H38" i="11"/>
  <c r="I38"/>
  <c r="H38" i="12"/>
  <c r="I38"/>
  <c r="H38" i="13"/>
  <c r="I38"/>
  <c r="H38" i="14"/>
  <c r="I38"/>
  <c r="H38" i="15"/>
  <c r="I38"/>
  <c r="H38" i="16"/>
  <c r="I38"/>
  <c r="H38" i="17"/>
  <c r="I38"/>
  <c r="H38" i="18"/>
  <c r="I38"/>
  <c r="H38" i="19"/>
  <c r="I38"/>
  <c r="H38" i="20"/>
  <c r="I38"/>
  <c r="H38" i="21"/>
  <c r="I38"/>
  <c r="H38" i="22"/>
  <c r="I38"/>
  <c r="H38" i="23"/>
  <c r="I38"/>
  <c r="H38" i="24"/>
  <c r="I38"/>
  <c r="H38" i="25"/>
  <c r="I38"/>
  <c r="H38" i="26"/>
  <c r="I38"/>
  <c r="H38" i="27"/>
  <c r="I38"/>
  <c r="H38" i="28"/>
  <c r="I38"/>
  <c r="H38" i="29"/>
  <c r="I38"/>
  <c r="H38" i="30"/>
  <c r="I38"/>
  <c r="H38" i="31"/>
  <c r="I38"/>
  <c r="H38" i="32"/>
  <c r="I38"/>
  <c r="I34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8" i="27"/>
  <c r="G38" i="28"/>
  <c r="G38" i="29"/>
  <c r="G38" i="30"/>
  <c r="G38" i="31"/>
  <c r="G38" i="32"/>
  <c r="I40" i="5"/>
  <c r="H40"/>
  <c r="G40"/>
  <c r="I40" i="6"/>
  <c r="H40"/>
  <c r="G40"/>
  <c r="I40" i="7"/>
  <c r="H40"/>
  <c r="G40"/>
  <c r="I40" i="8"/>
  <c r="H40"/>
  <c r="G40"/>
  <c r="I40" i="9"/>
  <c r="H40"/>
  <c r="G40"/>
  <c r="I40" i="10"/>
  <c r="H40"/>
  <c r="G40"/>
  <c r="I40" i="11"/>
  <c r="H40"/>
  <c r="G40"/>
  <c r="I40" i="12"/>
  <c r="H40"/>
  <c r="G40"/>
  <c r="I40" i="13"/>
  <c r="H40"/>
  <c r="G40"/>
  <c r="I40" i="14"/>
  <c r="H40"/>
  <c r="G40"/>
  <c r="I40" i="15"/>
  <c r="H40"/>
  <c r="G40"/>
  <c r="I40" i="16"/>
  <c r="H40"/>
  <c r="G40"/>
  <c r="I40" i="17"/>
  <c r="H40"/>
  <c r="G40"/>
  <c r="I40" i="18"/>
  <c r="H40"/>
  <c r="G40"/>
  <c r="I40" i="19"/>
  <c r="H40"/>
  <c r="G40"/>
  <c r="I40" i="20"/>
  <c r="H40"/>
  <c r="G40"/>
  <c r="I40" i="21"/>
  <c r="H40"/>
  <c r="G40"/>
  <c r="I40" i="22"/>
  <c r="H40"/>
  <c r="G40"/>
  <c r="I40" i="23"/>
  <c r="H40"/>
  <c r="G40"/>
  <c r="I40" i="24"/>
  <c r="H40"/>
  <c r="G40"/>
  <c r="I40" i="25"/>
  <c r="H40"/>
  <c r="G40"/>
  <c r="I40" i="26"/>
  <c r="H40"/>
  <c r="G40"/>
  <c r="I40" i="27"/>
  <c r="H40"/>
  <c r="G40"/>
  <c r="I40" i="28"/>
  <c r="H40"/>
  <c r="G40"/>
  <c r="I40" i="29"/>
  <c r="H40"/>
  <c r="G40"/>
  <c r="I40" i="30"/>
  <c r="H40"/>
  <c r="G40"/>
  <c r="I40" i="31"/>
  <c r="H40"/>
  <c r="G40"/>
  <c r="I40" i="32"/>
  <c r="H40"/>
  <c r="G40"/>
  <c r="I43" i="5"/>
  <c r="H43" i="6"/>
  <c r="I43"/>
  <c r="H43" i="7"/>
  <c r="I43"/>
  <c r="H43" i="8"/>
  <c r="I43"/>
  <c r="H43" i="9"/>
  <c r="I43"/>
  <c r="H43" i="10"/>
  <c r="I43"/>
  <c r="H43" i="11"/>
  <c r="I43"/>
  <c r="H43" i="12"/>
  <c r="I43"/>
  <c r="H43" i="13"/>
  <c r="I43"/>
  <c r="H43" i="14"/>
  <c r="I43"/>
  <c r="H43" i="15"/>
  <c r="I43"/>
  <c r="H43" i="16"/>
  <c r="I43"/>
  <c r="H43" i="17"/>
  <c r="I43"/>
  <c r="H43" i="18"/>
  <c r="I43"/>
  <c r="H43" i="19"/>
  <c r="I43"/>
  <c r="H43" i="20"/>
  <c r="I43"/>
  <c r="H43" i="21"/>
  <c r="I43"/>
  <c r="H43" i="22"/>
  <c r="I43"/>
  <c r="H43" i="23"/>
  <c r="I43"/>
  <c r="H43" i="24"/>
  <c r="I43"/>
  <c r="H43" i="25"/>
  <c r="I43"/>
  <c r="H43" i="26"/>
  <c r="I43"/>
  <c r="H43" i="27"/>
  <c r="I43"/>
  <c r="H43" i="28"/>
  <c r="I43"/>
  <c r="H43" i="29"/>
  <c r="I43"/>
  <c r="H43" i="30"/>
  <c r="I43"/>
  <c r="H43" i="31"/>
  <c r="I43"/>
  <c r="H43" i="32"/>
  <c r="I43"/>
  <c r="G43" i="5"/>
  <c r="G43" i="6"/>
  <c r="G43" i="7"/>
  <c r="G43" i="8"/>
  <c r="G43" i="9"/>
  <c r="G43" i="10"/>
  <c r="G43" i="11"/>
  <c r="G43" i="12"/>
  <c r="G43" i="13"/>
  <c r="G43" i="14"/>
  <c r="G43" i="15"/>
  <c r="G43" i="16"/>
  <c r="G43" i="17"/>
  <c r="G43" i="18"/>
  <c r="G43" i="19"/>
  <c r="G43" i="20"/>
  <c r="G43" i="21"/>
  <c r="G43" i="22"/>
  <c r="G43" i="23"/>
  <c r="G43" i="24"/>
  <c r="G43" i="25"/>
  <c r="G43" i="26"/>
  <c r="G43" i="27"/>
  <c r="G43" i="28"/>
  <c r="G43" i="29"/>
  <c r="G43" i="30"/>
  <c r="G43" i="31"/>
  <c r="G43" i="32"/>
  <c r="H48" i="5"/>
  <c r="I48"/>
  <c r="H48" i="6"/>
  <c r="I48"/>
  <c r="H48" i="7"/>
  <c r="I48"/>
  <c r="H48" i="8"/>
  <c r="I48"/>
  <c r="H48" i="9"/>
  <c r="I48"/>
  <c r="H48" i="10"/>
  <c r="I48"/>
  <c r="H48" i="11"/>
  <c r="I48"/>
  <c r="H48" i="12"/>
  <c r="I48"/>
  <c r="H48" i="13"/>
  <c r="I48"/>
  <c r="H48" i="14"/>
  <c r="I48"/>
  <c r="H48" i="15"/>
  <c r="I48"/>
  <c r="H48" i="16"/>
  <c r="I48"/>
  <c r="H48" i="17"/>
  <c r="I48"/>
  <c r="H48" i="18"/>
  <c r="I48"/>
  <c r="H48" i="19"/>
  <c r="I48"/>
  <c r="H48" i="20"/>
  <c r="I48"/>
  <c r="H48" i="21"/>
  <c r="I48"/>
  <c r="H48" i="22"/>
  <c r="I48"/>
  <c r="H48" i="23"/>
  <c r="I48"/>
  <c r="H48" i="24"/>
  <c r="I48"/>
  <c r="H48" i="25"/>
  <c r="I48"/>
  <c r="H48" i="26"/>
  <c r="I48"/>
  <c r="H48" i="27"/>
  <c r="I48"/>
  <c r="H48" i="28"/>
  <c r="I48"/>
  <c r="H48" i="29"/>
  <c r="I48"/>
  <c r="H48" i="30"/>
  <c r="I48"/>
  <c r="H48" i="31"/>
  <c r="I48"/>
  <c r="H48" i="32"/>
  <c r="I48"/>
  <c r="H46" i="5"/>
  <c r="I46"/>
  <c r="H46" i="6"/>
  <c r="I46"/>
  <c r="H46" i="7"/>
  <c r="I46"/>
  <c r="H46" i="8"/>
  <c r="I46"/>
  <c r="H46" i="9"/>
  <c r="I46"/>
  <c r="I34"/>
  <c r="H46" i="10"/>
  <c r="I46"/>
  <c r="H46" i="11"/>
  <c r="I46"/>
  <c r="I34"/>
  <c r="H46" i="12"/>
  <c r="I46"/>
  <c r="H46" i="13"/>
  <c r="I46"/>
  <c r="H46" i="14"/>
  <c r="I46"/>
  <c r="H46" i="15"/>
  <c r="I46"/>
  <c r="H46" i="16"/>
  <c r="I46"/>
  <c r="H46" i="17"/>
  <c r="I46"/>
  <c r="H46" i="18"/>
  <c r="I46"/>
  <c r="H46" i="19"/>
  <c r="I46"/>
  <c r="I34"/>
  <c r="H46" i="20"/>
  <c r="I46"/>
  <c r="H46" i="21"/>
  <c r="H34"/>
  <c r="I46"/>
  <c r="H46" i="22"/>
  <c r="I46"/>
  <c r="H46" i="23"/>
  <c r="I46"/>
  <c r="H46" i="24"/>
  <c r="I46"/>
  <c r="H46" i="25"/>
  <c r="I46"/>
  <c r="H46" i="26"/>
  <c r="I46"/>
  <c r="I34"/>
  <c r="H46" i="27"/>
  <c r="I46"/>
  <c r="H46" i="28"/>
  <c r="I46"/>
  <c r="H46" i="29"/>
  <c r="I46"/>
  <c r="I34"/>
  <c r="H46" i="30"/>
  <c r="I46"/>
  <c r="H46" i="31"/>
  <c r="I46"/>
  <c r="H46" i="32"/>
  <c r="H34"/>
  <c r="I46"/>
  <c r="G46" i="5"/>
  <c r="G46" i="6"/>
  <c r="G46" i="7"/>
  <c r="G46" i="8"/>
  <c r="G46" i="9"/>
  <c r="G46" i="10"/>
  <c r="G46" i="11"/>
  <c r="G46" i="12"/>
  <c r="G46" i="13"/>
  <c r="G46" i="14"/>
  <c r="G46" i="15"/>
  <c r="G46" i="16"/>
  <c r="G46" i="17"/>
  <c r="G46" i="18"/>
  <c r="G34"/>
  <c r="G46" i="19"/>
  <c r="G46" i="20"/>
  <c r="G46" i="21"/>
  <c r="G46" i="22"/>
  <c r="G46" i="23"/>
  <c r="G46" i="24"/>
  <c r="G46" i="25"/>
  <c r="G46" i="26"/>
  <c r="G46" i="27"/>
  <c r="G46" i="28"/>
  <c r="G46" i="29"/>
  <c r="G46" i="30"/>
  <c r="G34"/>
  <c r="G46" i="31"/>
  <c r="G46" i="32"/>
  <c r="G48" i="5"/>
  <c r="G48" i="6"/>
  <c r="G48" i="7"/>
  <c r="G48" i="8"/>
  <c r="G34"/>
  <c r="G48" i="9"/>
  <c r="G48" i="10"/>
  <c r="G48" i="11"/>
  <c r="G48" i="12"/>
  <c r="G48" i="13"/>
  <c r="G48" i="14"/>
  <c r="G48" i="15"/>
  <c r="G48" i="16"/>
  <c r="G48" i="17"/>
  <c r="G34"/>
  <c r="G48" i="18"/>
  <c r="G48" i="19"/>
  <c r="G48" i="20"/>
  <c r="G48" i="21"/>
  <c r="G48" i="22"/>
  <c r="G48" i="23"/>
  <c r="G48" i="24"/>
  <c r="G48" i="25"/>
  <c r="G48" i="26"/>
  <c r="G48" i="27"/>
  <c r="G48" i="28"/>
  <c r="G34"/>
  <c r="G48" i="29"/>
  <c r="G48" i="30"/>
  <c r="G48" i="31"/>
  <c r="G48" i="32"/>
  <c r="I53" i="5"/>
  <c r="H53"/>
  <c r="G53"/>
  <c r="I53" i="6"/>
  <c r="H53"/>
  <c r="G53"/>
  <c r="I53" i="7"/>
  <c r="H53"/>
  <c r="G53"/>
  <c r="I53" i="8"/>
  <c r="H53"/>
  <c r="G53"/>
  <c r="I53" i="9"/>
  <c r="H53"/>
  <c r="G53"/>
  <c r="I53" i="10"/>
  <c r="H53"/>
  <c r="H50"/>
  <c r="G53"/>
  <c r="I53" i="11"/>
  <c r="H53"/>
  <c r="G53"/>
  <c r="G50"/>
  <c r="I53" i="12"/>
  <c r="H53"/>
  <c r="G53"/>
  <c r="G50"/>
  <c r="I53" i="13"/>
  <c r="I50"/>
  <c r="H53"/>
  <c r="G53"/>
  <c r="I53" i="14"/>
  <c r="H53"/>
  <c r="G53"/>
  <c r="I53" i="15"/>
  <c r="H53"/>
  <c r="G53"/>
  <c r="I53" i="16"/>
  <c r="H53"/>
  <c r="G53"/>
  <c r="I53" i="17"/>
  <c r="H53"/>
  <c r="G53"/>
  <c r="I53" i="18"/>
  <c r="H53"/>
  <c r="G53"/>
  <c r="I53" i="19"/>
  <c r="H53"/>
  <c r="H50"/>
  <c r="G53"/>
  <c r="I53" i="20"/>
  <c r="H53"/>
  <c r="G53"/>
  <c r="I53" i="21"/>
  <c r="H53"/>
  <c r="G53"/>
  <c r="I53" i="22"/>
  <c r="H53"/>
  <c r="H50"/>
  <c r="G53"/>
  <c r="I53" i="23"/>
  <c r="H53"/>
  <c r="H50"/>
  <c r="G53"/>
  <c r="I53" i="24"/>
  <c r="H53"/>
  <c r="G53"/>
  <c r="I53" i="25"/>
  <c r="H53"/>
  <c r="G53"/>
  <c r="I53" i="26"/>
  <c r="H53"/>
  <c r="G53"/>
  <c r="I53" i="27"/>
  <c r="H53"/>
  <c r="G53"/>
  <c r="I53" i="28"/>
  <c r="H53"/>
  <c r="G53"/>
  <c r="G50"/>
  <c r="I53" i="29"/>
  <c r="H53"/>
  <c r="G53"/>
  <c r="I53" i="30"/>
  <c r="H53"/>
  <c r="G53"/>
  <c r="I53" i="31"/>
  <c r="H53"/>
  <c r="H50"/>
  <c r="G53"/>
  <c r="I53" i="32"/>
  <c r="H53"/>
  <c r="G53"/>
  <c r="H51" i="5"/>
  <c r="H50"/>
  <c r="I51"/>
  <c r="H51" i="6"/>
  <c r="I51"/>
  <c r="I50"/>
  <c r="H51" i="7"/>
  <c r="I51"/>
  <c r="H51" i="8"/>
  <c r="I51"/>
  <c r="I50"/>
  <c r="H51" i="9"/>
  <c r="H50"/>
  <c r="I51"/>
  <c r="H51" i="10"/>
  <c r="I51"/>
  <c r="H51" i="11"/>
  <c r="I51"/>
  <c r="I50"/>
  <c r="H51" i="12"/>
  <c r="H50"/>
  <c r="I51"/>
  <c r="I50"/>
  <c r="H51" i="13"/>
  <c r="H50"/>
  <c r="I51"/>
  <c r="H51" i="14"/>
  <c r="H50"/>
  <c r="I51"/>
  <c r="H51" i="15"/>
  <c r="I51"/>
  <c r="I50"/>
  <c r="H51" i="16"/>
  <c r="H50"/>
  <c r="I51"/>
  <c r="I50"/>
  <c r="H51" i="17"/>
  <c r="H50"/>
  <c r="I51"/>
  <c r="H51" i="18"/>
  <c r="I51"/>
  <c r="H51" i="19"/>
  <c r="I51"/>
  <c r="I50"/>
  <c r="H51" i="20"/>
  <c r="H50"/>
  <c r="I51"/>
  <c r="H51" i="21"/>
  <c r="H50"/>
  <c r="I51"/>
  <c r="H51" i="22"/>
  <c r="I51"/>
  <c r="H51" i="23"/>
  <c r="I51"/>
  <c r="I50"/>
  <c r="H51" i="24"/>
  <c r="H50"/>
  <c r="I51"/>
  <c r="I50"/>
  <c r="H51" i="25"/>
  <c r="H50"/>
  <c r="I51"/>
  <c r="I50"/>
  <c r="H51" i="26"/>
  <c r="I51"/>
  <c r="H51" i="27"/>
  <c r="H50"/>
  <c r="I51"/>
  <c r="I50"/>
  <c r="H51" i="28"/>
  <c r="H50"/>
  <c r="I51"/>
  <c r="I50"/>
  <c r="H51" i="29"/>
  <c r="H50"/>
  <c r="I51"/>
  <c r="H51" i="30"/>
  <c r="I51"/>
  <c r="H51" i="31"/>
  <c r="I51"/>
  <c r="I50"/>
  <c r="H51" i="32"/>
  <c r="H50"/>
  <c r="I51"/>
  <c r="I50"/>
  <c r="G51" i="5"/>
  <c r="G51" i="6"/>
  <c r="G50"/>
  <c r="G51" i="7"/>
  <c r="G51" i="8"/>
  <c r="G51" i="9"/>
  <c r="G50"/>
  <c r="G51" i="10"/>
  <c r="G51" i="11"/>
  <c r="G51" i="12"/>
  <c r="G51" i="13"/>
  <c r="G50"/>
  <c r="G51" i="14"/>
  <c r="G51" i="15"/>
  <c r="G51" i="16"/>
  <c r="G51" i="17"/>
  <c r="G50"/>
  <c r="G51" i="18"/>
  <c r="G50"/>
  <c r="G51" i="19"/>
  <c r="G51" i="20"/>
  <c r="G50"/>
  <c r="G51" i="21"/>
  <c r="G50"/>
  <c r="G51" i="22"/>
  <c r="G50"/>
  <c r="G51" i="23"/>
  <c r="G50"/>
  <c r="G51" i="24"/>
  <c r="G51" i="25"/>
  <c r="G50"/>
  <c r="G51" i="26"/>
  <c r="G51" i="27"/>
  <c r="G51" i="28"/>
  <c r="G51" i="29"/>
  <c r="G51" i="30"/>
  <c r="G50"/>
  <c r="G51" i="31"/>
  <c r="G51" i="32"/>
  <c r="H56" i="5"/>
  <c r="I56"/>
  <c r="H56" i="6"/>
  <c r="I56"/>
  <c r="H56" i="7"/>
  <c r="I56"/>
  <c r="H56" i="8"/>
  <c r="I56"/>
  <c r="H56" i="9"/>
  <c r="I56"/>
  <c r="H56" i="10"/>
  <c r="I56"/>
  <c r="H56" i="11"/>
  <c r="I56"/>
  <c r="H56" i="12"/>
  <c r="I56"/>
  <c r="H56" i="13"/>
  <c r="I56"/>
  <c r="H56" i="14"/>
  <c r="I56"/>
  <c r="H56" i="15"/>
  <c r="I56"/>
  <c r="H56" i="16"/>
  <c r="I56"/>
  <c r="H56" i="17"/>
  <c r="I56"/>
  <c r="H56" i="18"/>
  <c r="I56"/>
  <c r="H56" i="19"/>
  <c r="I56"/>
  <c r="H56" i="20"/>
  <c r="I56"/>
  <c r="H56" i="21"/>
  <c r="I56"/>
  <c r="H56" i="22"/>
  <c r="I56"/>
  <c r="H56" i="23"/>
  <c r="I56"/>
  <c r="H56" i="24"/>
  <c r="I56"/>
  <c r="H56" i="25"/>
  <c r="I56"/>
  <c r="H56" i="26"/>
  <c r="I56"/>
  <c r="H56" i="27"/>
  <c r="I56"/>
  <c r="H56" i="28"/>
  <c r="I56"/>
  <c r="H56" i="29"/>
  <c r="I56"/>
  <c r="H56" i="30"/>
  <c r="I56"/>
  <c r="H56" i="31"/>
  <c r="I56"/>
  <c r="H56" i="32"/>
  <c r="I56"/>
  <c r="G56" i="5"/>
  <c r="G56" i="6"/>
  <c r="G56" i="7"/>
  <c r="G56" i="8"/>
  <c r="G56" i="9"/>
  <c r="G56" i="10"/>
  <c r="G56" i="11"/>
  <c r="G56" i="12"/>
  <c r="G56" i="13"/>
  <c r="G56" i="14"/>
  <c r="G56" i="15"/>
  <c r="G56" i="16"/>
  <c r="G56" i="17"/>
  <c r="G56" i="18"/>
  <c r="G56" i="19"/>
  <c r="G56" i="20"/>
  <c r="G56" i="21"/>
  <c r="G56" i="22"/>
  <c r="G56" i="23"/>
  <c r="G56" i="24"/>
  <c r="G56" i="25"/>
  <c r="G56" i="26"/>
  <c r="G56" i="27"/>
  <c r="G56" i="28"/>
  <c r="G56" i="29"/>
  <c r="G56" i="30"/>
  <c r="G56" i="31"/>
  <c r="G56" i="32"/>
  <c r="H58" i="5"/>
  <c r="I58"/>
  <c r="H58" i="6"/>
  <c r="I58"/>
  <c r="H58" i="7"/>
  <c r="I58"/>
  <c r="H58" i="8"/>
  <c r="I58"/>
  <c r="H58" i="9"/>
  <c r="I58"/>
  <c r="H58" i="10"/>
  <c r="I58"/>
  <c r="H58" i="11"/>
  <c r="I58"/>
  <c r="H58" i="12"/>
  <c r="H74"/>
  <c r="H93"/>
  <c r="I58"/>
  <c r="H58" i="13"/>
  <c r="I58"/>
  <c r="H58" i="14"/>
  <c r="I58"/>
  <c r="H58" i="15"/>
  <c r="I58"/>
  <c r="H58" i="16"/>
  <c r="I58"/>
  <c r="H58" i="17"/>
  <c r="I58"/>
  <c r="H58" i="18"/>
  <c r="I58"/>
  <c r="H58" i="19"/>
  <c r="I58"/>
  <c r="H58" i="20"/>
  <c r="I58"/>
  <c r="H58" i="21"/>
  <c r="I58"/>
  <c r="H58" i="22"/>
  <c r="I58"/>
  <c r="H58" i="23"/>
  <c r="I58"/>
  <c r="H58" i="24"/>
  <c r="I58"/>
  <c r="H58" i="25"/>
  <c r="I58"/>
  <c r="H58" i="26"/>
  <c r="I58"/>
  <c r="H58" i="27"/>
  <c r="I58"/>
  <c r="H58" i="28"/>
  <c r="I58"/>
  <c r="H58" i="29"/>
  <c r="I58"/>
  <c r="H58" i="30"/>
  <c r="I58"/>
  <c r="H58" i="31"/>
  <c r="I58"/>
  <c r="H58" i="32"/>
  <c r="I58"/>
  <c r="G58" i="5"/>
  <c r="G68"/>
  <c r="G74"/>
  <c r="G93"/>
  <c r="G58" i="6"/>
  <c r="G58" i="7"/>
  <c r="G58" i="8"/>
  <c r="G58" i="9"/>
  <c r="G58" i="10"/>
  <c r="G58" i="11"/>
  <c r="G58" i="12"/>
  <c r="G58" i="13"/>
  <c r="G55"/>
  <c r="G58" i="14"/>
  <c r="G58" i="15"/>
  <c r="G58" i="16"/>
  <c r="G58" i="17"/>
  <c r="G58" i="18"/>
  <c r="G58" i="19"/>
  <c r="G58" i="20"/>
  <c r="G58" i="21"/>
  <c r="G58" i="22"/>
  <c r="G58" i="23"/>
  <c r="G58" i="24"/>
  <c r="G58" i="25"/>
  <c r="G58" i="26"/>
  <c r="G58" i="27"/>
  <c r="G58" i="28"/>
  <c r="G58" i="29"/>
  <c r="G58" i="30"/>
  <c r="G58" i="31"/>
  <c r="G58" i="32"/>
  <c r="H65" i="5"/>
  <c r="I65"/>
  <c r="H65" i="6"/>
  <c r="I65"/>
  <c r="H65" i="7"/>
  <c r="I65"/>
  <c r="H65" i="8"/>
  <c r="I65"/>
  <c r="H65" i="9"/>
  <c r="I65"/>
  <c r="H65" i="10"/>
  <c r="I65"/>
  <c r="H65" i="11"/>
  <c r="I65"/>
  <c r="H65" i="12"/>
  <c r="I65"/>
  <c r="H65" i="13"/>
  <c r="I65"/>
  <c r="H65" i="14"/>
  <c r="I65"/>
  <c r="H65" i="15"/>
  <c r="I65"/>
  <c r="H65" i="16"/>
  <c r="I65"/>
  <c r="H65" i="17"/>
  <c r="I65"/>
  <c r="H65" i="18"/>
  <c r="I65"/>
  <c r="H65" i="19"/>
  <c r="I65"/>
  <c r="H65" i="20"/>
  <c r="I65"/>
  <c r="H65" i="21"/>
  <c r="I65"/>
  <c r="H65" i="22"/>
  <c r="I65"/>
  <c r="H65" i="23"/>
  <c r="I65"/>
  <c r="H65" i="24"/>
  <c r="I65"/>
  <c r="H65" i="25"/>
  <c r="I65"/>
  <c r="H65" i="26"/>
  <c r="I65"/>
  <c r="H65" i="27"/>
  <c r="I65"/>
  <c r="H65" i="28"/>
  <c r="I65"/>
  <c r="H65" i="29"/>
  <c r="I65"/>
  <c r="H65" i="30"/>
  <c r="I65"/>
  <c r="H65" i="31"/>
  <c r="I65"/>
  <c r="H65" i="32"/>
  <c r="I65"/>
  <c r="G65" i="5"/>
  <c r="G65" i="6"/>
  <c r="G65" i="7"/>
  <c r="G65" i="8"/>
  <c r="G65" i="9"/>
  <c r="G65" i="10"/>
  <c r="G65" i="11"/>
  <c r="G65" i="12"/>
  <c r="G65" i="13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H68" i="5"/>
  <c r="I68"/>
  <c r="H68" i="6"/>
  <c r="I68"/>
  <c r="H68" i="7"/>
  <c r="I68"/>
  <c r="H68" i="8"/>
  <c r="I68"/>
  <c r="H68" i="9"/>
  <c r="I68"/>
  <c r="H68" i="10"/>
  <c r="I68"/>
  <c r="H68" i="11"/>
  <c r="I68"/>
  <c r="H68" i="12"/>
  <c r="I68"/>
  <c r="H68" i="13"/>
  <c r="I68"/>
  <c r="H68" i="14"/>
  <c r="I68"/>
  <c r="H68" i="15"/>
  <c r="I68"/>
  <c r="H68" i="16"/>
  <c r="I68"/>
  <c r="H68" i="17"/>
  <c r="I68"/>
  <c r="H68" i="18"/>
  <c r="I68"/>
  <c r="H68" i="19"/>
  <c r="I68"/>
  <c r="H68" i="20"/>
  <c r="I68"/>
  <c r="I55"/>
  <c r="H68" i="21"/>
  <c r="I68"/>
  <c r="H68" i="22"/>
  <c r="I68"/>
  <c r="I55"/>
  <c r="H68" i="23"/>
  <c r="I68"/>
  <c r="H68" i="24"/>
  <c r="I68"/>
  <c r="H68" i="25"/>
  <c r="I68"/>
  <c r="H68" i="26"/>
  <c r="I68"/>
  <c r="H68" i="27"/>
  <c r="I68"/>
  <c r="H68" i="28"/>
  <c r="I68"/>
  <c r="H68" i="29"/>
  <c r="I68"/>
  <c r="H68" i="30"/>
  <c r="I68"/>
  <c r="H68" i="31"/>
  <c r="I68"/>
  <c r="H68" i="32"/>
  <c r="I68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H74" i="5"/>
  <c r="I74"/>
  <c r="H74" i="6"/>
  <c r="I74"/>
  <c r="H74" i="7"/>
  <c r="I74"/>
  <c r="H74" i="8"/>
  <c r="I74"/>
  <c r="H74" i="9"/>
  <c r="I74"/>
  <c r="H74" i="10"/>
  <c r="I74"/>
  <c r="H74" i="11"/>
  <c r="I74"/>
  <c r="I74" i="12"/>
  <c r="H74" i="13"/>
  <c r="I74"/>
  <c r="H74" i="14"/>
  <c r="I74"/>
  <c r="H74" i="15"/>
  <c r="I74"/>
  <c r="H74" i="16"/>
  <c r="I74"/>
  <c r="H74" i="17"/>
  <c r="I74"/>
  <c r="H74" i="18"/>
  <c r="I74"/>
  <c r="H74" i="19"/>
  <c r="I74"/>
  <c r="H74" i="20"/>
  <c r="I74"/>
  <c r="H74" i="21"/>
  <c r="I74"/>
  <c r="H74" i="22"/>
  <c r="I74"/>
  <c r="H74" i="23"/>
  <c r="I74"/>
  <c r="H74" i="24"/>
  <c r="I74"/>
  <c r="H74" i="25"/>
  <c r="I74"/>
  <c r="H74" i="26"/>
  <c r="I74"/>
  <c r="H74" i="27"/>
  <c r="I74"/>
  <c r="H74" i="28"/>
  <c r="I74"/>
  <c r="H74" i="29"/>
  <c r="I74"/>
  <c r="H74" i="30"/>
  <c r="I74"/>
  <c r="H74" i="31"/>
  <c r="I74"/>
  <c r="H74" i="32"/>
  <c r="I74"/>
  <c r="G74" i="6"/>
  <c r="G74" i="7"/>
  <c r="G74" i="8"/>
  <c r="G74" i="9"/>
  <c r="G74" i="10"/>
  <c r="G74" i="11"/>
  <c r="G74" i="12"/>
  <c r="G74" i="13"/>
  <c r="G74" i="14"/>
  <c r="G74" i="15"/>
  <c r="G74" i="16"/>
  <c r="G74" i="17"/>
  <c r="G74" i="18"/>
  <c r="G74" i="19"/>
  <c r="G74" i="20"/>
  <c r="G74" i="21"/>
  <c r="G74" i="22"/>
  <c r="G74" i="23"/>
  <c r="G74" i="24"/>
  <c r="G74" i="25"/>
  <c r="G74" i="26"/>
  <c r="G74" i="27"/>
  <c r="G74" i="28"/>
  <c r="G74" i="29"/>
  <c r="G74" i="30"/>
  <c r="G74" i="31"/>
  <c r="G74" i="32"/>
  <c r="H86" i="5"/>
  <c r="I86"/>
  <c r="H86" i="6"/>
  <c r="I86"/>
  <c r="H86" i="7"/>
  <c r="I86"/>
  <c r="H86" i="8"/>
  <c r="I86"/>
  <c r="H86" i="9"/>
  <c r="I86"/>
  <c r="H86" i="10"/>
  <c r="I86"/>
  <c r="H86" i="11"/>
  <c r="I86"/>
  <c r="H86" i="12"/>
  <c r="I86"/>
  <c r="H86" i="13"/>
  <c r="I86"/>
  <c r="H86" i="14"/>
  <c r="H55"/>
  <c r="I86"/>
  <c r="H86" i="15"/>
  <c r="I86"/>
  <c r="H86" i="16"/>
  <c r="I86"/>
  <c r="H86" i="17"/>
  <c r="I86"/>
  <c r="H86" i="18"/>
  <c r="I86"/>
  <c r="H86" i="19"/>
  <c r="I86"/>
  <c r="H86" i="20"/>
  <c r="I86"/>
  <c r="H86" i="21"/>
  <c r="I86"/>
  <c r="H86" i="22"/>
  <c r="I86"/>
  <c r="H86" i="23"/>
  <c r="I86"/>
  <c r="H86" i="24"/>
  <c r="I86"/>
  <c r="H86" i="25"/>
  <c r="I86"/>
  <c r="H86" i="26"/>
  <c r="I86"/>
  <c r="H86" i="27"/>
  <c r="I86"/>
  <c r="H86" i="28"/>
  <c r="I86"/>
  <c r="H86" i="29"/>
  <c r="I86"/>
  <c r="H86" i="30"/>
  <c r="I86"/>
  <c r="I55"/>
  <c r="H86" i="31"/>
  <c r="I86"/>
  <c r="H86" i="32"/>
  <c r="I86"/>
  <c r="G86" i="5"/>
  <c r="G86" i="6"/>
  <c r="G86" i="7"/>
  <c r="G86" i="8"/>
  <c r="G86" i="9"/>
  <c r="G86" i="10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5"/>
  <c r="I93"/>
  <c r="H93" i="6"/>
  <c r="I93"/>
  <c r="H93" i="7"/>
  <c r="I93"/>
  <c r="H93" i="8"/>
  <c r="I93"/>
  <c r="H93" i="9"/>
  <c r="I93"/>
  <c r="H93" i="10"/>
  <c r="I93"/>
  <c r="I55"/>
  <c r="H93" i="11"/>
  <c r="I93"/>
  <c r="I93" i="12"/>
  <c r="H93" i="13"/>
  <c r="I93"/>
  <c r="H93" i="14"/>
  <c r="I93"/>
  <c r="H93" i="15"/>
  <c r="I93"/>
  <c r="H93" i="16"/>
  <c r="I93"/>
  <c r="H93" i="17"/>
  <c r="I93"/>
  <c r="H93" i="18"/>
  <c r="I93"/>
  <c r="H93" i="19"/>
  <c r="I93"/>
  <c r="H93" i="20"/>
  <c r="I93"/>
  <c r="H93" i="21"/>
  <c r="I93"/>
  <c r="H93" i="22"/>
  <c r="I93"/>
  <c r="H93" i="23"/>
  <c r="I93"/>
  <c r="H93" i="24"/>
  <c r="I93"/>
  <c r="H93" i="25"/>
  <c r="I93"/>
  <c r="H93" i="26"/>
  <c r="I93"/>
  <c r="H93" i="27"/>
  <c r="H55"/>
  <c r="I93"/>
  <c r="H93" i="28"/>
  <c r="I93"/>
  <c r="H93" i="29"/>
  <c r="I93"/>
  <c r="H93" i="30"/>
  <c r="I93"/>
  <c r="H93" i="31"/>
  <c r="I93"/>
  <c r="H93" i="32"/>
  <c r="I93"/>
  <c r="G93" i="6"/>
  <c r="G93" i="7"/>
  <c r="G93" i="8"/>
  <c r="G93" i="9"/>
  <c r="G93" i="10"/>
  <c r="G93" i="11"/>
  <c r="G93" i="12"/>
  <c r="G93" i="13"/>
  <c r="G93" i="14"/>
  <c r="G93" i="15"/>
  <c r="G93" i="16"/>
  <c r="G93" i="17"/>
  <c r="G93" i="18"/>
  <c r="G93" i="19"/>
  <c r="G93" i="20"/>
  <c r="G93" i="21"/>
  <c r="G93" i="22"/>
  <c r="G93" i="23"/>
  <c r="G93" i="24"/>
  <c r="G93" i="25"/>
  <c r="G93" i="26"/>
  <c r="G55"/>
  <c r="G93" i="27"/>
  <c r="G93" i="28"/>
  <c r="G93" i="29"/>
  <c r="G93" i="30"/>
  <c r="G93" i="31"/>
  <c r="G93" i="32"/>
  <c r="I102" i="5"/>
  <c r="H102"/>
  <c r="G102"/>
  <c r="I102" i="6"/>
  <c r="H102"/>
  <c r="G102"/>
  <c r="I102" i="7"/>
  <c r="H102"/>
  <c r="G102"/>
  <c r="I102" i="8"/>
  <c r="H102"/>
  <c r="G102"/>
  <c r="I102" i="9"/>
  <c r="H102"/>
  <c r="G102"/>
  <c r="I102" i="10"/>
  <c r="H102"/>
  <c r="G102"/>
  <c r="I102" i="11"/>
  <c r="H102"/>
  <c r="G102"/>
  <c r="I102" i="12"/>
  <c r="H102"/>
  <c r="G102"/>
  <c r="I102" i="13"/>
  <c r="H102"/>
  <c r="G102"/>
  <c r="I102" i="14"/>
  <c r="H102"/>
  <c r="G102"/>
  <c r="I102" i="15"/>
  <c r="H102"/>
  <c r="G102"/>
  <c r="I102" i="16"/>
  <c r="H102"/>
  <c r="G102"/>
  <c r="I102" i="17"/>
  <c r="H102"/>
  <c r="G102"/>
  <c r="I102" i="18"/>
  <c r="H102"/>
  <c r="G102"/>
  <c r="I102" i="19"/>
  <c r="H102"/>
  <c r="G102"/>
  <c r="I102" i="20"/>
  <c r="H102"/>
  <c r="G102"/>
  <c r="I102" i="21"/>
  <c r="H102"/>
  <c r="G102"/>
  <c r="I102" i="22"/>
  <c r="H102"/>
  <c r="G102"/>
  <c r="I102" i="23"/>
  <c r="H102"/>
  <c r="G102"/>
  <c r="I102" i="24"/>
  <c r="H102"/>
  <c r="G102"/>
  <c r="I102" i="25"/>
  <c r="H102"/>
  <c r="G102"/>
  <c r="I102" i="26"/>
  <c r="H102"/>
  <c r="G102"/>
  <c r="I102" i="27"/>
  <c r="H102"/>
  <c r="G102"/>
  <c r="I102" i="28"/>
  <c r="H102"/>
  <c r="G102"/>
  <c r="I102" i="29"/>
  <c r="H102"/>
  <c r="G102"/>
  <c r="I102" i="30"/>
  <c r="H102"/>
  <c r="G102"/>
  <c r="I102" i="31"/>
  <c r="H102"/>
  <c r="G102"/>
  <c r="I102" i="32"/>
  <c r="H102"/>
  <c r="G102"/>
  <c r="I104" i="5"/>
  <c r="H104"/>
  <c r="G104"/>
  <c r="I104" i="6"/>
  <c r="H104"/>
  <c r="G104"/>
  <c r="I104" i="7"/>
  <c r="H104"/>
  <c r="G104"/>
  <c r="I104" i="8"/>
  <c r="H104"/>
  <c r="G104"/>
  <c r="I104" i="9"/>
  <c r="H104"/>
  <c r="G104"/>
  <c r="I104" i="10"/>
  <c r="H104"/>
  <c r="G104"/>
  <c r="I104" i="11"/>
  <c r="H104"/>
  <c r="G104"/>
  <c r="I104" i="12"/>
  <c r="H104"/>
  <c r="G104"/>
  <c r="I104" i="13"/>
  <c r="H104"/>
  <c r="G104"/>
  <c r="I104" i="14"/>
  <c r="H104"/>
  <c r="G104"/>
  <c r="I104" i="15"/>
  <c r="H104"/>
  <c r="G104"/>
  <c r="I104" i="16"/>
  <c r="H104"/>
  <c r="G104"/>
  <c r="I104" i="17"/>
  <c r="H104"/>
  <c r="G104"/>
  <c r="I104" i="18"/>
  <c r="I104" i="19"/>
  <c r="H104"/>
  <c r="G104"/>
  <c r="I104" i="20"/>
  <c r="H104"/>
  <c r="G104"/>
  <c r="I104" i="21"/>
  <c r="H104"/>
  <c r="G104"/>
  <c r="I104" i="22"/>
  <c r="H104"/>
  <c r="G104"/>
  <c r="I104" i="23"/>
  <c r="H104"/>
  <c r="G104"/>
  <c r="I104" i="24"/>
  <c r="H104"/>
  <c r="G104"/>
  <c r="I104" i="25"/>
  <c r="H104"/>
  <c r="G104"/>
  <c r="I104" i="26"/>
  <c r="H104"/>
  <c r="G104"/>
  <c r="I104" i="27"/>
  <c r="H104"/>
  <c r="G104"/>
  <c r="I104" i="28"/>
  <c r="H104"/>
  <c r="G104"/>
  <c r="I104" i="29"/>
  <c r="H104"/>
  <c r="G104"/>
  <c r="I104" i="30"/>
  <c r="H104"/>
  <c r="G104"/>
  <c r="I104" i="31"/>
  <c r="H104"/>
  <c r="G104"/>
  <c r="I104" i="32"/>
  <c r="H104"/>
  <c r="G104"/>
  <c r="I104" i="2"/>
  <c r="I106" i="5"/>
  <c r="H106"/>
  <c r="G106"/>
  <c r="I106" i="6"/>
  <c r="H106"/>
  <c r="G106"/>
  <c r="I106" i="7"/>
  <c r="H106"/>
  <c r="G106"/>
  <c r="I106" i="8"/>
  <c r="H106"/>
  <c r="G106"/>
  <c r="I106" i="9"/>
  <c r="H106"/>
  <c r="G106"/>
  <c r="I106" i="10"/>
  <c r="H106"/>
  <c r="G106"/>
  <c r="I106" i="11"/>
  <c r="H106"/>
  <c r="G106"/>
  <c r="I106" i="12"/>
  <c r="H106"/>
  <c r="G106"/>
  <c r="I106" i="13"/>
  <c r="H106"/>
  <c r="G106"/>
  <c r="I106" i="14"/>
  <c r="H106"/>
  <c r="G106"/>
  <c r="I106" i="15"/>
  <c r="H106"/>
  <c r="G106"/>
  <c r="I106" i="16"/>
  <c r="H106"/>
  <c r="G106"/>
  <c r="I106" i="17"/>
  <c r="H106"/>
  <c r="G106"/>
  <c r="I106" i="18"/>
  <c r="H106"/>
  <c r="G106"/>
  <c r="I106" i="19"/>
  <c r="H106"/>
  <c r="G106"/>
  <c r="I106" i="20"/>
  <c r="H106"/>
  <c r="G106"/>
  <c r="I106" i="21"/>
  <c r="H106"/>
  <c r="G106"/>
  <c r="I106" i="22"/>
  <c r="H106"/>
  <c r="G106"/>
  <c r="I106" i="23"/>
  <c r="H106"/>
  <c r="G106"/>
  <c r="I106" i="24"/>
  <c r="H106"/>
  <c r="G106"/>
  <c r="I106" i="25"/>
  <c r="H106"/>
  <c r="G106"/>
  <c r="I106" i="26"/>
  <c r="H106"/>
  <c r="G106"/>
  <c r="I106" i="27"/>
  <c r="H106"/>
  <c r="G106"/>
  <c r="I106" i="28"/>
  <c r="H106"/>
  <c r="G106"/>
  <c r="I106" i="29"/>
  <c r="H106"/>
  <c r="G106"/>
  <c r="I106" i="30"/>
  <c r="H106"/>
  <c r="G106"/>
  <c r="I106" i="31"/>
  <c r="H106"/>
  <c r="G106"/>
  <c r="I106" i="32"/>
  <c r="H106"/>
  <c r="G106"/>
  <c r="G106" i="2"/>
  <c r="I109" i="5"/>
  <c r="H109"/>
  <c r="G109"/>
  <c r="I109" i="6"/>
  <c r="H109"/>
  <c r="G109"/>
  <c r="I109" i="7"/>
  <c r="H109"/>
  <c r="G109"/>
  <c r="I109" i="8"/>
  <c r="H109"/>
  <c r="G109"/>
  <c r="I109" i="9"/>
  <c r="H109"/>
  <c r="H108"/>
  <c r="G109"/>
  <c r="I109" i="10"/>
  <c r="H109"/>
  <c r="G109"/>
  <c r="I109" i="11"/>
  <c r="H109"/>
  <c r="G109"/>
  <c r="I109" i="12"/>
  <c r="H109"/>
  <c r="G109"/>
  <c r="I109" i="13"/>
  <c r="H109"/>
  <c r="H108"/>
  <c r="G109"/>
  <c r="I109" i="14"/>
  <c r="H109"/>
  <c r="G109"/>
  <c r="G108"/>
  <c r="I109" i="15"/>
  <c r="H109"/>
  <c r="G109"/>
  <c r="I109" i="16"/>
  <c r="I108"/>
  <c r="H109"/>
  <c r="G109"/>
  <c r="I109" i="17"/>
  <c r="H109"/>
  <c r="H108"/>
  <c r="G109"/>
  <c r="I109" i="18"/>
  <c r="H109"/>
  <c r="G109"/>
  <c r="I109" i="19"/>
  <c r="H109"/>
  <c r="G109"/>
  <c r="I109" i="20"/>
  <c r="I108"/>
  <c r="H109"/>
  <c r="G109"/>
  <c r="I109" i="21"/>
  <c r="I108"/>
  <c r="H109"/>
  <c r="G109"/>
  <c r="I109" i="22"/>
  <c r="H109"/>
  <c r="H108"/>
  <c r="G109"/>
  <c r="I109" i="23"/>
  <c r="H109"/>
  <c r="G109"/>
  <c r="G108"/>
  <c r="I109" i="24"/>
  <c r="H109"/>
  <c r="G109"/>
  <c r="G108"/>
  <c r="I109" i="25"/>
  <c r="H109"/>
  <c r="G109"/>
  <c r="I109" i="26"/>
  <c r="H109"/>
  <c r="H108"/>
  <c r="G109"/>
  <c r="I109" i="27"/>
  <c r="H109"/>
  <c r="H108"/>
  <c r="G109"/>
  <c r="I109" i="28"/>
  <c r="H109"/>
  <c r="G109"/>
  <c r="I109" i="29"/>
  <c r="H109"/>
  <c r="G109"/>
  <c r="I109" i="30"/>
  <c r="H109"/>
  <c r="G109"/>
  <c r="I109" i="31"/>
  <c r="H109"/>
  <c r="G109"/>
  <c r="I109" i="32"/>
  <c r="H109"/>
  <c r="G109"/>
  <c r="H111" i="5"/>
  <c r="H108"/>
  <c r="I111"/>
  <c r="H111" i="6"/>
  <c r="H108"/>
  <c r="I111"/>
  <c r="H111" i="7"/>
  <c r="H108"/>
  <c r="I111"/>
  <c r="H111" i="8"/>
  <c r="H108"/>
  <c r="I111"/>
  <c r="H111" i="9"/>
  <c r="I111"/>
  <c r="I108"/>
  <c r="H111" i="10"/>
  <c r="H108"/>
  <c r="I111"/>
  <c r="H111" i="11"/>
  <c r="I111"/>
  <c r="H111" i="12"/>
  <c r="I111"/>
  <c r="H111" i="13"/>
  <c r="I111"/>
  <c r="H111" i="14"/>
  <c r="I111"/>
  <c r="H111" i="15"/>
  <c r="I111"/>
  <c r="H111" i="16"/>
  <c r="I111"/>
  <c r="H111" i="17"/>
  <c r="I111"/>
  <c r="H111" i="18"/>
  <c r="H108"/>
  <c r="I111"/>
  <c r="H111" i="19"/>
  <c r="I111"/>
  <c r="H111" i="20"/>
  <c r="I111"/>
  <c r="H111" i="21"/>
  <c r="H108"/>
  <c r="I111"/>
  <c r="H111" i="22"/>
  <c r="I111"/>
  <c r="I108"/>
  <c r="H111" i="23"/>
  <c r="I111"/>
  <c r="I108"/>
  <c r="H111" i="24"/>
  <c r="I111"/>
  <c r="H111" i="25"/>
  <c r="I111"/>
  <c r="I108"/>
  <c r="H111" i="26"/>
  <c r="I111"/>
  <c r="H111" i="27"/>
  <c r="I111"/>
  <c r="I108"/>
  <c r="H111" i="28"/>
  <c r="H108"/>
  <c r="I111"/>
  <c r="H111" i="29"/>
  <c r="I111"/>
  <c r="H111" i="30"/>
  <c r="I111"/>
  <c r="H111" i="31"/>
  <c r="I111"/>
  <c r="H111" i="32"/>
  <c r="I111"/>
  <c r="I108"/>
  <c r="G111" i="5"/>
  <c r="G111" i="6"/>
  <c r="G111" i="7"/>
  <c r="G108"/>
  <c r="G111" i="8"/>
  <c r="G108"/>
  <c r="G111" i="9"/>
  <c r="G111" i="10"/>
  <c r="G108"/>
  <c r="G111" i="11"/>
  <c r="G108"/>
  <c r="G111" i="12"/>
  <c r="G111" i="13"/>
  <c r="G108"/>
  <c r="G111" i="14"/>
  <c r="G111" i="15"/>
  <c r="G108"/>
  <c r="G111" i="16"/>
  <c r="G111" i="17"/>
  <c r="G108"/>
  <c r="G111" i="18"/>
  <c r="G111" i="19"/>
  <c r="G111" i="20"/>
  <c r="G108"/>
  <c r="G111" i="21"/>
  <c r="G111" i="22"/>
  <c r="G108"/>
  <c r="G111" i="23"/>
  <c r="G111" i="24"/>
  <c r="G111" i="25"/>
  <c r="G108"/>
  <c r="G111" i="26"/>
  <c r="G108"/>
  <c r="G111" i="27"/>
  <c r="G108"/>
  <c r="G111" i="28"/>
  <c r="G111" i="29"/>
  <c r="G111" i="30"/>
  <c r="G108"/>
  <c r="G111" i="31"/>
  <c r="G111" i="32"/>
  <c r="G108"/>
  <c r="I114" i="5"/>
  <c r="I113"/>
  <c r="H114"/>
  <c r="H113"/>
  <c r="G114"/>
  <c r="G113"/>
  <c r="I114" i="6"/>
  <c r="I113"/>
  <c r="H114"/>
  <c r="H113"/>
  <c r="G114"/>
  <c r="G113"/>
  <c r="I114" i="7"/>
  <c r="I113"/>
  <c r="H114"/>
  <c r="H113"/>
  <c r="G114"/>
  <c r="G113"/>
  <c r="I114" i="8"/>
  <c r="I113"/>
  <c r="H114"/>
  <c r="H113"/>
  <c r="G114"/>
  <c r="G113"/>
  <c r="I114" i="9"/>
  <c r="I113"/>
  <c r="H114"/>
  <c r="H113"/>
  <c r="G114"/>
  <c r="G113"/>
  <c r="I114" i="10"/>
  <c r="I113"/>
  <c r="H114"/>
  <c r="H113"/>
  <c r="G114"/>
  <c r="G113"/>
  <c r="I114" i="11"/>
  <c r="I113"/>
  <c r="H114"/>
  <c r="H113"/>
  <c r="G114"/>
  <c r="G113"/>
  <c r="I114" i="12"/>
  <c r="I113"/>
  <c r="H114"/>
  <c r="H113"/>
  <c r="G114"/>
  <c r="G113"/>
  <c r="I114" i="13"/>
  <c r="I113"/>
  <c r="H114"/>
  <c r="H113"/>
  <c r="G114"/>
  <c r="G113"/>
  <c r="I114" i="14"/>
  <c r="I113"/>
  <c r="H114"/>
  <c r="H113"/>
  <c r="G114"/>
  <c r="G113"/>
  <c r="I114" i="15"/>
  <c r="I113"/>
  <c r="H114"/>
  <c r="H113"/>
  <c r="G114"/>
  <c r="G113"/>
  <c r="I114" i="16"/>
  <c r="I113"/>
  <c r="H114"/>
  <c r="H113"/>
  <c r="G114"/>
  <c r="G113"/>
  <c r="I114" i="17"/>
  <c r="I113"/>
  <c r="H114"/>
  <c r="H113"/>
  <c r="G114"/>
  <c r="G113"/>
  <c r="I114" i="18"/>
  <c r="I113"/>
  <c r="H114"/>
  <c r="H113"/>
  <c r="G114"/>
  <c r="G113"/>
  <c r="I114" i="19"/>
  <c r="I113"/>
  <c r="H114"/>
  <c r="H113"/>
  <c r="G114"/>
  <c r="G113"/>
  <c r="I114" i="20"/>
  <c r="I113"/>
  <c r="H114"/>
  <c r="H113"/>
  <c r="G114"/>
  <c r="G113"/>
  <c r="I114" i="21"/>
  <c r="I113"/>
  <c r="H114"/>
  <c r="H113"/>
  <c r="G114"/>
  <c r="G113"/>
  <c r="I114" i="22"/>
  <c r="I113"/>
  <c r="H114"/>
  <c r="H113"/>
  <c r="G114"/>
  <c r="G113"/>
  <c r="I114" i="23"/>
  <c r="I113"/>
  <c r="H114"/>
  <c r="H113"/>
  <c r="G114"/>
  <c r="G113"/>
  <c r="I114" i="24"/>
  <c r="I113"/>
  <c r="H114"/>
  <c r="H113"/>
  <c r="G114"/>
  <c r="G113"/>
  <c r="I114" i="25"/>
  <c r="I113"/>
  <c r="H114"/>
  <c r="H113"/>
  <c r="G114"/>
  <c r="G113"/>
  <c r="I114" i="26"/>
  <c r="I113"/>
  <c r="H114"/>
  <c r="H113"/>
  <c r="G114"/>
  <c r="G113"/>
  <c r="I114" i="27"/>
  <c r="I113"/>
  <c r="H114"/>
  <c r="H113"/>
  <c r="G114"/>
  <c r="G113"/>
  <c r="I114" i="28"/>
  <c r="I113"/>
  <c r="H114"/>
  <c r="H113"/>
  <c r="G114"/>
  <c r="G113"/>
  <c r="I114" i="29"/>
  <c r="I113"/>
  <c r="H114"/>
  <c r="H113"/>
  <c r="G114"/>
  <c r="G113"/>
  <c r="I114" i="30"/>
  <c r="I113"/>
  <c r="H114"/>
  <c r="H113"/>
  <c r="G114"/>
  <c r="G113"/>
  <c r="I114" i="31"/>
  <c r="I113"/>
  <c r="H114"/>
  <c r="H113"/>
  <c r="G114"/>
  <c r="G113"/>
  <c r="I114" i="32"/>
  <c r="I113"/>
  <c r="H114"/>
  <c r="H113"/>
  <c r="G114"/>
  <c r="G113"/>
  <c r="I116" i="5"/>
  <c r="H116"/>
  <c r="G116"/>
  <c r="I116" i="6"/>
  <c r="H116"/>
  <c r="G116"/>
  <c r="I116" i="7"/>
  <c r="H116"/>
  <c r="G116"/>
  <c r="I116" i="8"/>
  <c r="H116"/>
  <c r="G116"/>
  <c r="I116" i="9"/>
  <c r="H116"/>
  <c r="G116"/>
  <c r="I116" i="10"/>
  <c r="H116"/>
  <c r="G116"/>
  <c r="I116" i="11"/>
  <c r="H116"/>
  <c r="G116"/>
  <c r="I116" i="12"/>
  <c r="H116"/>
  <c r="G116"/>
  <c r="I116" i="13"/>
  <c r="H116"/>
  <c r="G116"/>
  <c r="I116" i="14"/>
  <c r="H116"/>
  <c r="G116"/>
  <c r="I116" i="15"/>
  <c r="H116"/>
  <c r="G116"/>
  <c r="I116" i="16"/>
  <c r="H116"/>
  <c r="G116"/>
  <c r="I116" i="17"/>
  <c r="H116"/>
  <c r="G116"/>
  <c r="I116" i="18"/>
  <c r="H116"/>
  <c r="G116"/>
  <c r="I116" i="19"/>
  <c r="H116"/>
  <c r="G116"/>
  <c r="I116" i="20"/>
  <c r="H116"/>
  <c r="G116"/>
  <c r="I116" i="21"/>
  <c r="H116"/>
  <c r="G116"/>
  <c r="I116" i="22"/>
  <c r="H116"/>
  <c r="G116"/>
  <c r="I116" i="23"/>
  <c r="H116"/>
  <c r="G116"/>
  <c r="I116" i="24"/>
  <c r="H116"/>
  <c r="G116"/>
  <c r="I116" i="25"/>
  <c r="H116"/>
  <c r="G116"/>
  <c r="I116" i="26"/>
  <c r="H116"/>
  <c r="G116"/>
  <c r="I116" i="27"/>
  <c r="H116"/>
  <c r="G116"/>
  <c r="I116" i="28"/>
  <c r="H116"/>
  <c r="G116"/>
  <c r="I116" i="29"/>
  <c r="H116"/>
  <c r="G116"/>
  <c r="I116" i="30"/>
  <c r="H116"/>
  <c r="G116"/>
  <c r="I116" i="31"/>
  <c r="H116"/>
  <c r="G116"/>
  <c r="I116" i="32"/>
  <c r="H116"/>
  <c r="G116"/>
  <c r="I116" i="2"/>
  <c r="H118" i="5"/>
  <c r="I118"/>
  <c r="H118" i="6"/>
  <c r="I118"/>
  <c r="H118" i="7"/>
  <c r="I118"/>
  <c r="H118" i="8"/>
  <c r="I118"/>
  <c r="H118" i="9"/>
  <c r="I118"/>
  <c r="H118" i="10"/>
  <c r="I118"/>
  <c r="H118" i="11"/>
  <c r="I118"/>
  <c r="H118" i="12"/>
  <c r="I118"/>
  <c r="H118" i="13"/>
  <c r="I118"/>
  <c r="H118" i="14"/>
  <c r="I118"/>
  <c r="H118" i="15"/>
  <c r="I118"/>
  <c r="H118" i="16"/>
  <c r="I118"/>
  <c r="H118" i="17"/>
  <c r="I118"/>
  <c r="H118" i="18"/>
  <c r="I118"/>
  <c r="H118" i="19"/>
  <c r="I118"/>
  <c r="H118" i="20"/>
  <c r="I118"/>
  <c r="H118" i="21"/>
  <c r="I118"/>
  <c r="H118" i="22"/>
  <c r="I118"/>
  <c r="H118" i="23"/>
  <c r="I118"/>
  <c r="H118" i="24"/>
  <c r="I118"/>
  <c r="H118" i="25"/>
  <c r="I118"/>
  <c r="H118" i="26"/>
  <c r="I118"/>
  <c r="H118" i="27"/>
  <c r="I118"/>
  <c r="H118" i="28"/>
  <c r="I118"/>
  <c r="H118" i="29"/>
  <c r="I118"/>
  <c r="H118" i="30"/>
  <c r="I118"/>
  <c r="H118" i="31"/>
  <c r="I118"/>
  <c r="H118" i="32"/>
  <c r="I118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/>
  <c r="H121" i="6"/>
  <c r="I121"/>
  <c r="H121" i="7"/>
  <c r="I121"/>
  <c r="H121" i="8"/>
  <c r="I121"/>
  <c r="H121" i="9"/>
  <c r="I121"/>
  <c r="H121" i="10"/>
  <c r="I121"/>
  <c r="H121" i="11"/>
  <c r="I121"/>
  <c r="H121" i="12"/>
  <c r="I121"/>
  <c r="H121" i="13"/>
  <c r="I121"/>
  <c r="H121" i="14"/>
  <c r="I121"/>
  <c r="H121" i="15"/>
  <c r="I121"/>
  <c r="H121" i="16"/>
  <c r="I121"/>
  <c r="H121" i="17"/>
  <c r="I121"/>
  <c r="H121" i="18"/>
  <c r="I121"/>
  <c r="H121" i="19"/>
  <c r="I121"/>
  <c r="H121" i="20"/>
  <c r="I121"/>
  <c r="H121" i="21"/>
  <c r="I121"/>
  <c r="H121" i="22"/>
  <c r="I121"/>
  <c r="H121" i="23"/>
  <c r="I121"/>
  <c r="H121" i="24"/>
  <c r="I121"/>
  <c r="H121" i="25"/>
  <c r="I121"/>
  <c r="H121" i="26"/>
  <c r="I121"/>
  <c r="H121" i="27"/>
  <c r="I121"/>
  <c r="H121" i="28"/>
  <c r="I121"/>
  <c r="H121" i="29"/>
  <c r="I121"/>
  <c r="H121" i="30"/>
  <c r="I121"/>
  <c r="H121" i="31"/>
  <c r="I121"/>
  <c r="H121" i="32"/>
  <c r="I121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21" i="24"/>
  <c r="G121" i="25"/>
  <c r="G121" i="26"/>
  <c r="G121" i="27"/>
  <c r="G121" i="28"/>
  <c r="G121" i="29"/>
  <c r="G121" i="30"/>
  <c r="G121" i="31"/>
  <c r="G121" i="32"/>
  <c r="H123" i="5"/>
  <c r="I123"/>
  <c r="H123" i="6"/>
  <c r="I123"/>
  <c r="H123" i="7"/>
  <c r="I123"/>
  <c r="H123" i="8"/>
  <c r="I123"/>
  <c r="H123" i="9"/>
  <c r="I123"/>
  <c r="H123" i="10"/>
  <c r="I123"/>
  <c r="H123" i="11"/>
  <c r="I123"/>
  <c r="H123" i="12"/>
  <c r="I123"/>
  <c r="H123" i="13"/>
  <c r="I123"/>
  <c r="H123" i="14"/>
  <c r="I123"/>
  <c r="H123" i="15"/>
  <c r="I123"/>
  <c r="H123" i="16"/>
  <c r="I123"/>
  <c r="H123" i="17"/>
  <c r="I123"/>
  <c r="H123" i="18"/>
  <c r="I123"/>
  <c r="H123" i="19"/>
  <c r="I123"/>
  <c r="H123" i="20"/>
  <c r="I123"/>
  <c r="H123" i="21"/>
  <c r="I123"/>
  <c r="H123" i="22"/>
  <c r="I123"/>
  <c r="H123" i="23"/>
  <c r="I123"/>
  <c r="H123" i="24"/>
  <c r="I123"/>
  <c r="H123" i="25"/>
  <c r="I123"/>
  <c r="H123" i="26"/>
  <c r="I123"/>
  <c r="H123" i="27"/>
  <c r="I123"/>
  <c r="H123" i="28"/>
  <c r="I123"/>
  <c r="H123" i="29"/>
  <c r="I123"/>
  <c r="H123" i="30"/>
  <c r="I123"/>
  <c r="H123" i="31"/>
  <c r="I123"/>
  <c r="H123" i="32"/>
  <c r="I123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/>
  <c r="H125" i="6"/>
  <c r="I125"/>
  <c r="H125" i="7"/>
  <c r="I125"/>
  <c r="H125" i="8"/>
  <c r="I125"/>
  <c r="H125" i="9"/>
  <c r="I125"/>
  <c r="H125" i="10"/>
  <c r="I125"/>
  <c r="H125" i="11"/>
  <c r="I125"/>
  <c r="H125" i="12"/>
  <c r="I125"/>
  <c r="H125" i="13"/>
  <c r="I125"/>
  <c r="H125" i="14"/>
  <c r="I125"/>
  <c r="H125" i="15"/>
  <c r="I125"/>
  <c r="H125" i="16"/>
  <c r="I125"/>
  <c r="H125" i="17"/>
  <c r="I125"/>
  <c r="H125" i="18"/>
  <c r="I125"/>
  <c r="H125" i="19"/>
  <c r="I125"/>
  <c r="H125" i="20"/>
  <c r="I125"/>
  <c r="H125" i="21"/>
  <c r="I125"/>
  <c r="H125" i="22"/>
  <c r="I125"/>
  <c r="H125" i="23"/>
  <c r="I125"/>
  <c r="H125" i="24"/>
  <c r="I125"/>
  <c r="H125" i="25"/>
  <c r="I125"/>
  <c r="H125" i="26"/>
  <c r="I125"/>
  <c r="H125" i="27"/>
  <c r="I125"/>
  <c r="H125" i="28"/>
  <c r="I125"/>
  <c r="H125" i="29"/>
  <c r="I125"/>
  <c r="H125" i="30"/>
  <c r="I125"/>
  <c r="H125" i="31"/>
  <c r="I125"/>
  <c r="H125" i="32"/>
  <c r="I125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/>
  <c r="H132" i="6"/>
  <c r="I132"/>
  <c r="H132" i="7"/>
  <c r="I132"/>
  <c r="H132" i="8"/>
  <c r="I132"/>
  <c r="H132" i="9"/>
  <c r="I132"/>
  <c r="H132" i="10"/>
  <c r="I132"/>
  <c r="H132" i="11"/>
  <c r="I132"/>
  <c r="H132" i="12"/>
  <c r="I132"/>
  <c r="H132" i="13"/>
  <c r="I132"/>
  <c r="H132" i="14"/>
  <c r="I132"/>
  <c r="H132" i="15"/>
  <c r="I132"/>
  <c r="H132" i="16"/>
  <c r="I132"/>
  <c r="H132" i="17"/>
  <c r="I132"/>
  <c r="H132" i="18"/>
  <c r="I132"/>
  <c r="H132" i="19"/>
  <c r="I132"/>
  <c r="H132" i="20"/>
  <c r="I132"/>
  <c r="H132" i="21"/>
  <c r="I132"/>
  <c r="H132" i="22"/>
  <c r="I132"/>
  <c r="H132" i="23"/>
  <c r="I132"/>
  <c r="H132" i="24"/>
  <c r="I132"/>
  <c r="H132" i="25"/>
  <c r="I132"/>
  <c r="H132" i="26"/>
  <c r="I132"/>
  <c r="H132" i="27"/>
  <c r="I132"/>
  <c r="H132" i="28"/>
  <c r="I132"/>
  <c r="H132" i="29"/>
  <c r="I132"/>
  <c r="H132" i="30"/>
  <c r="I132"/>
  <c r="H132" i="31"/>
  <c r="I132"/>
  <c r="H132" i="32"/>
  <c r="I132"/>
  <c r="I132" i="2"/>
  <c r="G132" i="5"/>
  <c r="G132" i="6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2" i="20"/>
  <c r="G132" i="21"/>
  <c r="G132" i="22"/>
  <c r="G132" i="23"/>
  <c r="G132" i="24"/>
  <c r="G132" i="25"/>
  <c r="G132" i="26"/>
  <c r="G132" i="27"/>
  <c r="G132" i="28"/>
  <c r="G132" i="29"/>
  <c r="G132" i="30"/>
  <c r="G132" i="31"/>
  <c r="G132" i="32"/>
  <c r="G138" i="1"/>
  <c r="G131"/>
  <c r="G129"/>
  <c r="G124"/>
  <c r="G127"/>
  <c r="G122"/>
  <c r="G120"/>
  <c r="G119"/>
  <c r="G117"/>
  <c r="G115"/>
  <c r="G114"/>
  <c r="G112"/>
  <c r="G110"/>
  <c r="G108"/>
  <c r="G99"/>
  <c r="G92"/>
  <c r="G80"/>
  <c r="G74"/>
  <c r="G71"/>
  <c r="G64"/>
  <c r="G62"/>
  <c r="G59"/>
  <c r="G57"/>
  <c r="G56"/>
  <c r="G49"/>
  <c r="G54"/>
  <c r="G52"/>
  <c r="G44"/>
  <c r="G40"/>
  <c r="G46"/>
  <c r="G41"/>
  <c r="G38"/>
  <c r="G34"/>
  <c r="G32"/>
  <c r="G29"/>
  <c r="G28"/>
  <c r="G26"/>
  <c r="G24"/>
  <c r="G22"/>
  <c r="G20"/>
  <c r="G17"/>
  <c r="G16"/>
  <c r="G13"/>
  <c r="C34" i="4"/>
  <c r="C45"/>
  <c r="D35"/>
  <c r="D34"/>
  <c r="D14"/>
  <c r="D45"/>
  <c r="D8" i="3"/>
  <c r="D18"/>
  <c r="E8"/>
  <c r="E6"/>
  <c r="D11"/>
  <c r="E11"/>
  <c r="G55" i="18"/>
  <c r="I10" i="24"/>
  <c r="H55" i="26"/>
  <c r="I22" i="11"/>
  <c r="I22" i="7"/>
  <c r="G10" i="28"/>
  <c r="G10" i="12"/>
  <c r="I10" i="17"/>
  <c r="I22" i="30"/>
  <c r="I22" i="26"/>
  <c r="I10" i="28"/>
  <c r="H55" i="20"/>
  <c r="H108" i="32"/>
  <c r="G22" i="9"/>
  <c r="H108" i="23"/>
  <c r="H50" i="8"/>
  <c r="G58" i="2"/>
  <c r="G86"/>
  <c r="I108" i="30"/>
  <c r="I108" i="7"/>
  <c r="H34" i="8"/>
  <c r="H34" i="18"/>
  <c r="H34" i="5"/>
  <c r="I108" i="14"/>
  <c r="H55" i="9"/>
  <c r="H22" i="10"/>
  <c r="H108" i="25"/>
  <c r="H55" i="30"/>
  <c r="I55" i="18"/>
  <c r="G50" i="29"/>
  <c r="I22" i="15"/>
  <c r="I55" i="13"/>
  <c r="I34" i="28"/>
  <c r="H22" i="12"/>
  <c r="H10" i="7"/>
  <c r="G22" i="5"/>
  <c r="H55" i="22"/>
  <c r="I22" i="8"/>
  <c r="I22" i="20"/>
  <c r="G55" i="7"/>
  <c r="H10" i="16"/>
  <c r="I125" i="2"/>
  <c r="H108" i="29"/>
  <c r="H108" i="24"/>
  <c r="I55" i="28"/>
  <c r="H50" i="11"/>
  <c r="I50" i="7"/>
  <c r="H34" i="6"/>
  <c r="G34" i="7"/>
  <c r="H22" i="21"/>
  <c r="H55" i="6"/>
  <c r="H34" i="27"/>
  <c r="H34" i="16"/>
  <c r="I10" i="14"/>
  <c r="G34" i="25"/>
  <c r="G10" i="18"/>
  <c r="H10"/>
  <c r="H55" i="31"/>
  <c r="G55" i="20"/>
  <c r="G34" i="16"/>
  <c r="H10" i="8"/>
  <c r="G50" i="14"/>
  <c r="H34" i="25"/>
  <c r="G10" i="16"/>
  <c r="G55" i="30"/>
  <c r="G55" i="23"/>
  <c r="G55" i="10"/>
  <c r="I55" i="21"/>
  <c r="I34" i="7"/>
  <c r="I34" i="27"/>
  <c r="I22" i="29"/>
  <c r="G22" i="23"/>
  <c r="G55" i="29"/>
  <c r="G55" i="6"/>
  <c r="H55" i="16"/>
  <c r="I34" i="20"/>
  <c r="I34" i="21"/>
  <c r="I108" i="29"/>
  <c r="I108" i="24"/>
  <c r="H108" i="12"/>
  <c r="I55" i="25"/>
  <c r="G50" i="7"/>
  <c r="I50" i="20"/>
  <c r="H34" i="24"/>
  <c r="H34" i="14"/>
  <c r="I34" i="10"/>
  <c r="I22" i="32"/>
  <c r="G22" i="29"/>
  <c r="G22" i="22"/>
  <c r="G10" i="30"/>
  <c r="I10" i="13"/>
  <c r="H108" i="31"/>
  <c r="G34" i="27"/>
  <c r="G34" i="19"/>
  <c r="H22" i="27"/>
  <c r="H22" i="13"/>
  <c r="I108" i="31"/>
  <c r="H55" i="18"/>
  <c r="I55" i="7"/>
  <c r="G50" i="5"/>
  <c r="G34" i="31"/>
  <c r="I34" i="5"/>
  <c r="G10" i="8"/>
  <c r="I10" i="12"/>
  <c r="G18" i="3"/>
  <c r="H34" i="22"/>
  <c r="H22" i="16"/>
  <c r="G108" i="28"/>
  <c r="G34" i="11"/>
  <c r="G55" i="25"/>
  <c r="H55" i="28"/>
  <c r="G34" i="15"/>
  <c r="G22" i="26"/>
  <c r="H22" i="24"/>
  <c r="G22" i="12"/>
  <c r="G10" i="21"/>
  <c r="H10" i="20"/>
  <c r="G55" i="17"/>
  <c r="I55" i="6"/>
  <c r="G22" i="21"/>
  <c r="I10" i="15"/>
  <c r="I50" i="18"/>
  <c r="I34" i="22"/>
  <c r="H34" i="15"/>
  <c r="H34" i="7"/>
  <c r="I22" i="12"/>
  <c r="I10" i="26"/>
  <c r="H10" i="11"/>
  <c r="H55" i="7"/>
  <c r="G50" i="26"/>
  <c r="H34" i="12"/>
  <c r="H34" i="9"/>
  <c r="G22" i="24"/>
  <c r="H22" i="5"/>
  <c r="I55" i="8"/>
  <c r="G55" i="32"/>
  <c r="G50" i="10"/>
  <c r="I34" i="17"/>
  <c r="I34" i="13"/>
  <c r="I34" i="25"/>
  <c r="I22" i="28"/>
  <c r="H22" i="18"/>
  <c r="H22" i="6"/>
  <c r="G10" i="15"/>
  <c r="H10" i="28"/>
  <c r="H55" i="12"/>
  <c r="G55"/>
  <c r="D6" i="3"/>
  <c r="F18"/>
  <c r="G50" i="2"/>
  <c r="G93"/>
  <c r="G55" i="5"/>
  <c r="G74" i="2"/>
  <c r="G43"/>
  <c r="G34" i="5"/>
  <c r="G134" i="26"/>
  <c r="H134" i="12"/>
  <c r="G134" i="15"/>
  <c r="G108" i="18"/>
  <c r="G108" i="6"/>
  <c r="G134"/>
  <c r="H10" i="21"/>
  <c r="I134" i="32"/>
  <c r="I134" i="6"/>
  <c r="I50" i="17"/>
  <c r="H22" i="19"/>
  <c r="I22" i="10"/>
  <c r="G61" i="1"/>
  <c r="G134" i="17"/>
  <c r="H134" i="8"/>
  <c r="H55" i="23"/>
  <c r="G50" i="27"/>
  <c r="G134"/>
  <c r="I134" i="20"/>
  <c r="I134" i="14"/>
  <c r="G134" i="32"/>
  <c r="H134" i="18"/>
  <c r="H134" i="28"/>
  <c r="G108" i="29"/>
  <c r="G10" i="26"/>
  <c r="I74" i="2"/>
  <c r="I93"/>
  <c r="H134" i="23"/>
  <c r="H134" i="9"/>
  <c r="I108" i="26"/>
  <c r="I108" i="12"/>
  <c r="I134"/>
  <c r="I108" i="8"/>
  <c r="I134"/>
  <c r="G108" i="31"/>
  <c r="G134"/>
  <c r="H108" i="30"/>
  <c r="I108" i="19"/>
  <c r="I134"/>
  <c r="H108" i="16"/>
  <c r="H134"/>
  <c r="I108" i="15"/>
  <c r="I108" i="11"/>
  <c r="G108" i="9"/>
  <c r="G134"/>
  <c r="G108" i="5"/>
  <c r="G55" i="31"/>
  <c r="I55" i="23"/>
  <c r="I55" i="17"/>
  <c r="H55" i="32"/>
  <c r="H134"/>
  <c r="G55" i="19"/>
  <c r="H55" i="10"/>
  <c r="G55" i="11"/>
  <c r="G134"/>
  <c r="G55" i="24"/>
  <c r="G134"/>
  <c r="I55" i="32"/>
  <c r="I55" i="24"/>
  <c r="I55" i="14"/>
  <c r="I55" i="12"/>
  <c r="G50" i="32"/>
  <c r="G50" i="15"/>
  <c r="H50" i="30"/>
  <c r="H50" i="26"/>
  <c r="H134"/>
  <c r="I50" i="14"/>
  <c r="H34" i="19"/>
  <c r="G34" i="21"/>
  <c r="G34" i="13"/>
  <c r="H34" i="29"/>
  <c r="I34" i="31"/>
  <c r="I34" i="23"/>
  <c r="I134"/>
  <c r="G34"/>
  <c r="G134"/>
  <c r="I34" i="15"/>
  <c r="H22" i="25"/>
  <c r="I22" i="24"/>
  <c r="I22" i="16"/>
  <c r="G22" i="30"/>
  <c r="G134"/>
  <c r="H22" i="29"/>
  <c r="H10" i="32"/>
  <c r="I10" i="23"/>
  <c r="G40" i="2"/>
  <c r="I134" i="29"/>
  <c r="I134" i="17"/>
  <c r="I134" i="25"/>
  <c r="I134" i="24"/>
  <c r="I108" i="28"/>
  <c r="I134"/>
  <c r="G108" i="21"/>
  <c r="G134"/>
  <c r="H108" i="20"/>
  <c r="G55" i="28"/>
  <c r="G134"/>
  <c r="I55" i="26"/>
  <c r="I134"/>
  <c r="G55" i="16"/>
  <c r="G134"/>
  <c r="G55" i="9"/>
  <c r="H55" i="25"/>
  <c r="H134"/>
  <c r="H55" i="21"/>
  <c r="H134"/>
  <c r="H55" i="19"/>
  <c r="H134"/>
  <c r="H55" i="17"/>
  <c r="H134"/>
  <c r="H55" i="15"/>
  <c r="H55" i="13"/>
  <c r="H134"/>
  <c r="H55" i="5"/>
  <c r="H134"/>
  <c r="I50" i="30"/>
  <c r="I134"/>
  <c r="I50" i="22"/>
  <c r="I134"/>
  <c r="I50" i="9"/>
  <c r="H50" i="6"/>
  <c r="H134"/>
  <c r="G34" i="32"/>
  <c r="G34" i="12"/>
  <c r="G34" i="24"/>
  <c r="G34" i="20"/>
  <c r="G134"/>
  <c r="I34" i="14"/>
  <c r="I34" i="6"/>
  <c r="H34" i="28"/>
  <c r="H34" i="10"/>
  <c r="H134"/>
  <c r="I22" i="19"/>
  <c r="H22" i="28"/>
  <c r="I22" i="23"/>
  <c r="H22" i="20"/>
  <c r="H134"/>
  <c r="H22" i="8"/>
  <c r="H10" i="23"/>
  <c r="G10" i="24"/>
  <c r="I10" i="10"/>
  <c r="I10" i="8"/>
  <c r="I35" i="2"/>
  <c r="H108" i="19"/>
  <c r="I108" i="18"/>
  <c r="I134"/>
  <c r="G108" i="16"/>
  <c r="H108" i="15"/>
  <c r="H134"/>
  <c r="G108" i="12"/>
  <c r="G134"/>
  <c r="H108" i="11"/>
  <c r="H134"/>
  <c r="I108" i="10"/>
  <c r="I134"/>
  <c r="I108" i="6"/>
  <c r="G55" i="8"/>
  <c r="G134"/>
  <c r="I55" i="27"/>
  <c r="I134"/>
  <c r="I55" i="11"/>
  <c r="I134"/>
  <c r="I55" i="5"/>
  <c r="G55" i="21"/>
  <c r="I55" i="16"/>
  <c r="I134"/>
  <c r="G55" i="22"/>
  <c r="I55" i="31"/>
  <c r="I134"/>
  <c r="I55" i="15"/>
  <c r="I134"/>
  <c r="I55" i="9"/>
  <c r="I134"/>
  <c r="G50" i="24"/>
  <c r="H34" i="30"/>
  <c r="I34" i="12"/>
  <c r="G34" i="9"/>
  <c r="H34" i="23"/>
  <c r="H34" i="13"/>
  <c r="G34" i="29"/>
  <c r="G134"/>
  <c r="I34" i="30"/>
  <c r="I34" i="24"/>
  <c r="I34" i="18"/>
  <c r="I22" i="27"/>
  <c r="G22" i="25"/>
  <c r="G134"/>
  <c r="G22" i="6"/>
  <c r="H22" i="23"/>
  <c r="H22" i="15"/>
  <c r="G22" i="8"/>
  <c r="G22" i="32"/>
  <c r="G22" i="28"/>
  <c r="G22" i="19"/>
  <c r="I22" i="13"/>
  <c r="I22" i="9"/>
  <c r="I22" i="5"/>
  <c r="I10" i="6"/>
  <c r="H10" i="22"/>
  <c r="G10" i="14"/>
  <c r="H10" i="9"/>
  <c r="G10" i="22"/>
  <c r="G10" i="6"/>
  <c r="I10" i="27"/>
  <c r="I10" i="11"/>
  <c r="F6" i="3"/>
  <c r="G22" i="2"/>
  <c r="I43"/>
  <c r="I68"/>
  <c r="G108"/>
  <c r="G118"/>
  <c r="G108" i="19"/>
  <c r="G134"/>
  <c r="I108" i="17"/>
  <c r="H108" i="14"/>
  <c r="H134"/>
  <c r="I108" i="13"/>
  <c r="I134"/>
  <c r="I108" i="5"/>
  <c r="I134"/>
  <c r="G55" i="27"/>
  <c r="G55" i="15"/>
  <c r="H55" i="11"/>
  <c r="G55" i="14"/>
  <c r="G134"/>
  <c r="I55" i="29"/>
  <c r="I55" i="19"/>
  <c r="H55" i="29"/>
  <c r="H134"/>
  <c r="H55" i="24"/>
  <c r="H134"/>
  <c r="H55" i="8"/>
  <c r="G50" i="31"/>
  <c r="G50" i="19"/>
  <c r="G50" i="16"/>
  <c r="G50" i="8"/>
  <c r="I50" i="29"/>
  <c r="I50" i="26"/>
  <c r="I50" i="21"/>
  <c r="I134"/>
  <c r="H50" i="18"/>
  <c r="H50" i="15"/>
  <c r="I50" i="10"/>
  <c r="H50" i="7"/>
  <c r="H134"/>
  <c r="I50" i="5"/>
  <c r="I34" i="8"/>
  <c r="I34" i="16"/>
  <c r="G34" i="14"/>
  <c r="G34" i="6"/>
  <c r="G34" i="26"/>
  <c r="G34" i="22"/>
  <c r="G134"/>
  <c r="G34" i="10"/>
  <c r="G134"/>
  <c r="H34" i="31"/>
  <c r="H134"/>
  <c r="H34" i="17"/>
  <c r="H34" i="11"/>
  <c r="G22" i="16"/>
  <c r="H22" i="9"/>
  <c r="G22" i="15"/>
  <c r="G22" i="11"/>
  <c r="G22" i="31"/>
  <c r="G22" i="27"/>
  <c r="I22" i="25"/>
  <c r="H22" i="22"/>
  <c r="H134"/>
  <c r="G22" i="18"/>
  <c r="G134"/>
  <c r="H22" i="17"/>
  <c r="G22" i="14"/>
  <c r="G22" i="10"/>
  <c r="I10" i="31"/>
  <c r="H10" i="27"/>
  <c r="H134"/>
  <c r="H10" i="17"/>
  <c r="G10" i="31"/>
  <c r="H10" i="30"/>
  <c r="H134"/>
  <c r="G10" i="27"/>
  <c r="I10" i="25"/>
  <c r="H10" i="12"/>
  <c r="I10" i="7"/>
  <c r="I134"/>
  <c r="G10" i="11"/>
  <c r="H10" i="24"/>
  <c r="H10" i="14"/>
  <c r="G6" i="3"/>
  <c r="I58" i="2"/>
  <c r="I55"/>
  <c r="G68"/>
  <c r="G35"/>
  <c r="G34"/>
  <c r="G140" i="1"/>
  <c r="G134" i="13"/>
  <c r="I10" i="2"/>
  <c r="G55"/>
  <c r="G134"/>
  <c r="G134" i="5"/>
  <c r="I34" i="2"/>
  <c r="I134"/>
</calcChain>
</file>

<file path=xl/sharedStrings.xml><?xml version="1.0" encoding="utf-8"?>
<sst xmlns="http://schemas.openxmlformats.org/spreadsheetml/2006/main" count="7994" uniqueCount="321">
  <si>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</si>
  <si>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</si>
  <si>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</si>
  <si>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</si>
  <si>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</si>
  <si>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</si>
  <si>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</si>
  <si>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</si>
  <si>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</si>
  <si>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</si>
  <si>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</si>
  <si>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</si>
  <si>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</si>
  <si>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</si>
  <si>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</si>
  <si>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</si>
  <si>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</si>
  <si>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</si>
  <si>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</si>
  <si>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</si>
  <si>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</si>
  <si>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</si>
  <si>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</si>
  <si>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</si>
  <si>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</si>
  <si>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</si>
  <si>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</si>
  <si>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</si>
  <si>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</si>
  <si>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</si>
  <si>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</si>
  <si>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</si>
  <si>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</si>
  <si>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</si>
  <si>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</si>
  <si>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</si>
  <si>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</si>
  <si>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</si>
  <si>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</si>
  <si>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</si>
  <si>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</si>
  <si>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</si>
  <si>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</si>
  <si>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</si>
  <si>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</si>
  <si>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</si>
  <si>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</si>
  <si>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</si>
  <si>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</si>
  <si>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</si>
  <si>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</si>
  <si>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</si>
  <si>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</si>
  <si>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</si>
  <si>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</si>
  <si>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</si>
  <si>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</si>
  <si>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</si>
  <si>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</si>
  <si>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</si>
  <si>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</si>
  <si>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</si>
  <si>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</si>
  <si>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</si>
  <si>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</si>
  <si>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</si>
  <si>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</si>
  <si>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</si>
  <si>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</si>
  <si>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</si>
  <si>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</si>
  <si>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</si>
  <si>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</si>
  <si>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</si>
  <si>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</si>
  <si>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</si>
  <si>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</si>
  <si>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</si>
  <si>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</si>
  <si>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</si>
  <si>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</si>
  <si>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</si>
  <si>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</si>
  <si>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</si>
  <si>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</si>
  <si>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</si>
  <si>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</si>
  <si>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</si>
  <si>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</si>
  <si>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</si>
  <si>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</si>
  <si>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</si>
  <si>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</si>
  <si>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</si>
  <si>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</si>
  <si>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</si>
  <si>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</si>
  <si>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</si>
  <si>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</si>
  <si>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</si>
  <si>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</si>
  <si>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</si>
  <si>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</si>
  <si>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</si>
  <si>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</si>
  <si>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</si>
  <si>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</si>
  <si>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</si>
  <si>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</si>
  <si>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</si>
  <si>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</si>
  <si>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</si>
  <si>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</si>
  <si>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</si>
  <si>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</si>
  <si>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</si>
  <si>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</si>
  <si>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</si>
  <si>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</si>
  <si>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</si>
  <si>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</si>
  <si>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</si>
  <si>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</si>
  <si>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</si>
  <si>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</si>
  <si>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</si>
  <si>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</si>
  <si>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</si>
  <si>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</si>
  <si>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</si>
  <si>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</si>
  <si>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</si>
  <si>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</si>
  <si>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</si>
  <si>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</si>
  <si>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</si>
  <si>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</si>
  <si>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</si>
  <si>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</si>
  <si>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</si>
  <si>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</si>
  <si>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</si>
  <si>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</si>
  <si>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</si>
  <si>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</si>
  <si>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</si>
  <si>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</si>
  <si>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</si>
  <si>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</si>
  <si>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</si>
  <si>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</si>
  <si>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</si>
  <si>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</si>
  <si>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</si>
  <si>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</si>
  <si>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</si>
  <si>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</si>
  <si>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</si>
  <si>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</si>
  <si>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</si>
  <si>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</si>
  <si>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</si>
  <si>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</si>
  <si>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</si>
  <si>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</si>
  <si>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</si>
  <si>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</si>
  <si>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</si>
  <si>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</si>
  <si>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</si>
  <si>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</si>
  <si>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</si>
  <si>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</si>
  <si>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</si>
  <si>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</si>
  <si>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</si>
  <si>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</si>
  <si>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</si>
  <si>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</si>
  <si>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</si>
  <si>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</si>
  <si>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</si>
  <si>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</si>
  <si>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</si>
  <si>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</si>
  <si>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</si>
  <si>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</si>
  <si>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</si>
  <si>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</si>
  <si>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</si>
  <si>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</si>
  <si>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</si>
  <si>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</si>
  <si>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</si>
  <si>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</si>
  <si>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</si>
  <si>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</si>
  <si>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</si>
  <si>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</si>
  <si>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</si>
  <si>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</si>
  <si>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</si>
  <si>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</si>
  <si>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</si>
  <si>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</si>
  <si>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</si>
  <si>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</si>
  <si>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</si>
  <si>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</si>
  <si>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</si>
  <si>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</si>
  <si>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</si>
  <si>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</si>
  <si>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</si>
  <si>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</si>
  <si>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</si>
  <si>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</si>
  <si>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</si>
  <si>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</si>
  <si>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</si>
  <si>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</si>
  <si>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</si>
  <si>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</si>
  <si>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</si>
  <si>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</si>
  <si>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</si>
  <si>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</si>
  <si>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</si>
  <si>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</si>
  <si>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</si>
  <si>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</si>
  <si>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</si>
  <si>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</si>
  <si>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</si>
  <si>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</si>
  <si>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</si>
  <si>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</si>
  <si>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</si>
  <si>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</si>
  <si>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</si>
  <si>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</si>
  <si>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</si>
  <si>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</si>
  <si>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</si>
  <si>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</si>
  <si>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</si>
  <si>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</si>
  <si>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</si>
  <si>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</si>
  <si>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</si>
  <si>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</si>
  <si>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</si>
  <si>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</si>
  <si>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</si>
  <si>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</si>
  <si>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</si>
  <si>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</si>
  <si>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</si>
  <si>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</si>
  <si>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</si>
  <si>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</si>
  <si>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</si>
  <si>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</si>
  <si>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</si>
  <si>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</si>
  <si>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</si>
  <si>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</si>
  <si>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</si>
  <si>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</si>
  <si>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</si>
  <si>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</si>
  <si>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</si>
  <si>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</si>
  <si>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</si>
  <si>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</si>
  <si>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</si>
  <si>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</si>
  <si>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</si>
  <si>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</si>
  <si>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Прочие субсидии бюджетам муниципальных районов</t>
  </si>
  <si>
    <t>000 2 02 02999 05 0000 150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</si>
  <si>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</si>
  <si>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</si>
  <si>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</si>
  <si>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</si>
  <si>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</si>
  <si>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</si>
  <si>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</si>
  <si>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</si>
  <si>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</si>
  <si>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</si>
  <si>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</si>
  <si>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</si>
  <si>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</si>
  <si>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</si>
  <si>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</si>
  <si>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</si>
  <si>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</si>
  <si>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</si>
  <si>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</si>
  <si>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Аппарат</t>
  </si>
  <si>
    <t>01</t>
  </si>
  <si>
    <t>04</t>
  </si>
  <si>
    <t>7520000110</t>
  </si>
  <si>
    <t>7520000190</t>
  </si>
  <si>
    <t>Глава</t>
  </si>
  <si>
    <t>7530000110</t>
  </si>
  <si>
    <t>Социальные выплаты  безработным гражданам</t>
  </si>
  <si>
    <t>8130004010</t>
  </si>
  <si>
    <t>Благоустройство</t>
  </si>
  <si>
    <t>05</t>
  </si>
  <si>
    <t>03</t>
  </si>
  <si>
    <t>8920005030</t>
  </si>
  <si>
    <t>Уличное освещение</t>
  </si>
  <si>
    <t>8930005060</t>
  </si>
  <si>
    <t>10</t>
  </si>
  <si>
    <t>8610110030</t>
  </si>
  <si>
    <t>Мероприятия в области социальной политики</t>
  </si>
  <si>
    <r>
      <t xml:space="preserve">Наименование бюджета </t>
    </r>
    <r>
      <rPr>
        <b/>
        <u/>
        <sz val="12"/>
        <rFont val="Times New Roman"/>
        <family val="1"/>
        <charset val="204"/>
      </rPr>
      <t>Ирское сельское поселение</t>
    </r>
  </si>
  <si>
    <t>000 2 02 16001 10 0000 150</t>
  </si>
  <si>
    <t xml:space="preserve"> на 01.05.2020 год.</t>
  </si>
</sst>
</file>

<file path=xl/styles.xml><?xml version="1.0" encoding="utf-8"?>
<styleSheet xmlns="http://schemas.openxmlformats.org/spreadsheetml/2006/main">
  <fonts count="65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5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13" fillId="0" borderId="0" xfId="0" applyFont="1"/>
    <xf numFmtId="0" fontId="32" fillId="0" borderId="10" xfId="0" applyFont="1" applyFill="1" applyBorder="1" applyAlignment="1"/>
    <xf numFmtId="0" fontId="12" fillId="0" borderId="10" xfId="0" applyFont="1" applyFill="1" applyBorder="1" applyAlignment="1" applyProtection="1">
      <alignment wrapText="1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63" fillId="0" borderId="0" xfId="0" applyFont="1" applyAlignment="1" applyProtection="1">
      <alignment horizontal="left"/>
      <protection locked="0"/>
    </xf>
    <xf numFmtId="0" fontId="13" fillId="19" borderId="10" xfId="0" applyFont="1" applyFill="1" applyBorder="1" applyAlignment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right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1" borderId="15" xfId="0" applyFont="1" applyFill="1" applyBorder="1" applyAlignment="1">
      <alignment horizontal="right"/>
    </xf>
    <xf numFmtId="0" fontId="12" fillId="21" borderId="14" xfId="0" applyFont="1" applyFill="1" applyBorder="1" applyAlignment="1">
      <alignment horizontal="right"/>
    </xf>
    <xf numFmtId="0" fontId="12" fillId="21" borderId="12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view="pageBreakPreview" zoomScaleNormal="130" zoomScaleSheetLayoutView="100" workbookViewId="0">
      <selection activeCell="A59" sqref="A59"/>
    </sheetView>
  </sheetViews>
  <sheetFormatPr defaultRowHeight="15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>
      <c r="B1" s="187"/>
      <c r="C1" s="187"/>
      <c r="D1" s="187"/>
      <c r="E1" s="187"/>
      <c r="F1" s="280" t="s">
        <v>7</v>
      </c>
      <c r="G1" s="280"/>
    </row>
    <row r="2" spans="1:7" s="10" customFormat="1" ht="24" customHeight="1" thickBot="1">
      <c r="A2" s="187"/>
      <c r="B2" s="187"/>
      <c r="C2" s="187"/>
      <c r="D2" s="187"/>
      <c r="E2" s="188"/>
      <c r="F2" s="188"/>
      <c r="G2" s="188"/>
    </row>
    <row r="3" spans="1:7" s="10" customFormat="1" ht="9.75" customHeight="1">
      <c r="B3" s="189"/>
      <c r="C3" s="189"/>
      <c r="D3" s="189"/>
      <c r="E3" s="281" t="s">
        <v>71</v>
      </c>
      <c r="F3" s="281"/>
      <c r="G3" s="281"/>
    </row>
    <row r="4" spans="1:7" s="10" customFormat="1" ht="27.6" customHeight="1" thickBot="1">
      <c r="A4" s="187"/>
      <c r="B4" s="187"/>
      <c r="C4" s="187"/>
      <c r="D4" s="187"/>
      <c r="E4" s="188"/>
      <c r="F4" s="188"/>
      <c r="G4" s="188"/>
    </row>
    <row r="5" spans="1:7" s="10" customFormat="1" ht="7.5" customHeight="1">
      <c r="B5" s="189"/>
      <c r="C5" s="189"/>
      <c r="D5" s="189"/>
      <c r="E5" s="281" t="s">
        <v>289</v>
      </c>
      <c r="F5" s="281"/>
      <c r="G5" s="281"/>
    </row>
    <row r="6" spans="1:7" s="10" customFormat="1" ht="15" customHeight="1">
      <c r="B6" s="187"/>
      <c r="C6" s="187"/>
      <c r="D6" s="187"/>
      <c r="E6" s="280" t="s">
        <v>290</v>
      </c>
      <c r="F6" s="280"/>
      <c r="G6" s="280"/>
    </row>
    <row r="7" spans="1:7" s="10" customFormat="1" ht="12.75">
      <c r="A7" s="280"/>
      <c r="B7" s="280"/>
      <c r="C7" s="280"/>
      <c r="D7" s="280"/>
      <c r="E7" s="280"/>
      <c r="F7" s="280"/>
      <c r="G7" s="280"/>
    </row>
    <row r="8" spans="1:7" s="10" customFormat="1" ht="12.75">
      <c r="A8" s="280" t="s">
        <v>92</v>
      </c>
      <c r="B8" s="280"/>
      <c r="C8" s="280"/>
      <c r="D8" s="280"/>
      <c r="E8" s="280"/>
      <c r="F8" s="280"/>
      <c r="G8" s="280"/>
    </row>
    <row r="9" spans="1:7" ht="12" customHeight="1">
      <c r="A9" s="2"/>
      <c r="B9" s="2"/>
      <c r="C9" s="2"/>
      <c r="D9" s="2"/>
      <c r="E9" s="23"/>
      <c r="G9" s="29"/>
    </row>
    <row r="10" spans="1:7" ht="4.5" hidden="1" customHeight="1">
      <c r="A10" s="2"/>
      <c r="B10" s="2"/>
      <c r="C10" s="2"/>
      <c r="D10" s="2"/>
      <c r="E10" s="23"/>
      <c r="G10" s="29"/>
    </row>
    <row r="11" spans="1:7" s="6" customFormat="1" ht="12.75" customHeight="1">
      <c r="A11" s="273"/>
      <c r="B11" s="270" t="s">
        <v>82</v>
      </c>
      <c r="C11" s="271"/>
      <c r="D11" s="271"/>
      <c r="E11" s="271"/>
      <c r="F11" s="272"/>
      <c r="G11" s="275" t="s">
        <v>74</v>
      </c>
    </row>
    <row r="12" spans="1:7" s="6" customFormat="1" ht="22.5">
      <c r="A12" s="274"/>
      <c r="B12" s="128" t="s">
        <v>291</v>
      </c>
      <c r="C12" s="128" t="s">
        <v>295</v>
      </c>
      <c r="D12" s="128" t="s">
        <v>292</v>
      </c>
      <c r="E12" s="190" t="s">
        <v>293</v>
      </c>
      <c r="F12" s="191" t="s">
        <v>296</v>
      </c>
      <c r="G12" s="276"/>
    </row>
    <row r="13" spans="1:7" s="38" customFormat="1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>
      <c r="A19" s="55" t="s">
        <v>73</v>
      </c>
      <c r="B19" s="93"/>
      <c r="C19" s="11"/>
      <c r="D19" s="11"/>
      <c r="E19" s="26"/>
      <c r="F19" s="57" t="s">
        <v>294</v>
      </c>
      <c r="G19" s="14"/>
    </row>
    <row r="20" spans="1:7" s="34" customFormat="1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>
      <c r="A36" s="85" t="s">
        <v>298</v>
      </c>
      <c r="B36" s="93"/>
      <c r="C36" s="11"/>
      <c r="D36" s="11"/>
      <c r="E36" s="19" t="s">
        <v>299</v>
      </c>
      <c r="F36" s="57"/>
      <c r="G36" s="8">
        <f>SUM(G37)</f>
        <v>0</v>
      </c>
    </row>
    <row r="37" spans="1:7" ht="15.75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>
      <c r="A140" s="277" t="s">
        <v>70</v>
      </c>
      <c r="B140" s="278"/>
      <c r="C140" s="278"/>
      <c r="D140" s="278"/>
      <c r="E140" s="278"/>
      <c r="F140" s="279"/>
      <c r="G140" s="193">
        <f>SUM(G138,G137,G131,G129,G127,G124,G122,G119,G114,G112,G110,G108,G61,G56,G40,G38,G36,G28,G26,G24,G16,G13)</f>
        <v>0</v>
      </c>
    </row>
    <row r="141" spans="1:7" ht="14.25" customHeight="1"/>
    <row r="142" spans="1:7" ht="21" customHeight="1">
      <c r="A142" s="269" t="s">
        <v>178</v>
      </c>
      <c r="B142" s="269"/>
      <c r="C142" s="269"/>
      <c r="D142" s="269"/>
      <c r="E142" s="269"/>
      <c r="F142" s="269"/>
      <c r="G142" s="269"/>
    </row>
    <row r="143" spans="1:7" ht="12.75">
      <c r="A143" s="268" t="s">
        <v>126</v>
      </c>
      <c r="B143" s="268"/>
      <c r="C143" s="268"/>
      <c r="D143" s="268"/>
      <c r="E143" s="268"/>
      <c r="F143" s="268"/>
      <c r="G143" s="268"/>
    </row>
  </sheetData>
  <mergeCells count="12">
    <mergeCell ref="A8:G8"/>
    <mergeCell ref="A7:G7"/>
    <mergeCell ref="E6:G6"/>
    <mergeCell ref="F1:G1"/>
    <mergeCell ref="E3:G3"/>
    <mergeCell ref="E5:G5"/>
    <mergeCell ref="A143:G143"/>
    <mergeCell ref="A142:G142"/>
    <mergeCell ref="B11:F11"/>
    <mergeCell ref="A11:A12"/>
    <mergeCell ref="G11:G12"/>
    <mergeCell ref="A140:F140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65" zoomScaleNormal="130" zoomScaleSheetLayoutView="100" workbookViewId="0">
      <selection activeCell="G76" sqref="G7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09" t="s">
        <v>307</v>
      </c>
      <c r="C2" s="309"/>
      <c r="D2" s="309"/>
      <c r="E2" s="309"/>
      <c r="F2" s="309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 t="s">
        <v>302</v>
      </c>
      <c r="C55" s="37" t="s">
        <v>301</v>
      </c>
      <c r="D55" s="37" t="s">
        <v>308</v>
      </c>
      <c r="E55" s="19" t="s">
        <v>80</v>
      </c>
      <c r="F55" s="67"/>
      <c r="G55" s="8">
        <f>SUM(G56,G58,G65,G68,G74,G86,G93)</f>
        <v>79000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79000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263">
        <v>79000</v>
      </c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79000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9">
    <mergeCell ref="B2:F2"/>
    <mergeCell ref="A137:G137"/>
    <mergeCell ref="A136:G136"/>
    <mergeCell ref="H5:H6"/>
    <mergeCell ref="A134:F134"/>
    <mergeCell ref="I5:I6"/>
    <mergeCell ref="B5:F5"/>
    <mergeCell ref="A5:A6"/>
    <mergeCell ref="G5:G6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O137"/>
  <sheetViews>
    <sheetView view="pageBreakPreview" topLeftCell="A67" zoomScaleNormal="130" zoomScaleSheetLayoutView="100" workbookViewId="0">
      <selection activeCell="H76" sqref="H7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5703125" style="32" customWidth="1"/>
    <col min="9" max="9" width="8.85546875" customWidth="1"/>
  </cols>
  <sheetData>
    <row r="1" spans="1:15">
      <c r="O1">
        <v>3</v>
      </c>
    </row>
    <row r="2" spans="1:15">
      <c r="B2" s="3" t="s">
        <v>309</v>
      </c>
    </row>
    <row r="3" spans="1:15" ht="12" customHeight="1">
      <c r="A3" s="2"/>
      <c r="B3" s="2"/>
      <c r="C3" s="2"/>
      <c r="D3" s="2"/>
      <c r="E3" s="23"/>
      <c r="G3" s="29"/>
    </row>
    <row r="4" spans="1:15" ht="4.5" hidden="1" customHeight="1">
      <c r="A4" s="2"/>
      <c r="B4" s="2"/>
      <c r="C4" s="2"/>
      <c r="D4" s="2"/>
      <c r="E4" s="23"/>
      <c r="G4" s="29"/>
    </row>
    <row r="5" spans="1:15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15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15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15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15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15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15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15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15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15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15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15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 t="s">
        <v>310</v>
      </c>
      <c r="C55" s="37" t="s">
        <v>311</v>
      </c>
      <c r="D55" s="37" t="s">
        <v>312</v>
      </c>
      <c r="E55" s="19" t="s">
        <v>80</v>
      </c>
      <c r="F55" s="67"/>
      <c r="G55" s="8">
        <f>SUM(G56,G58,G65,G68,G74,G86,G93)</f>
        <v>704000</v>
      </c>
      <c r="H55" s="8">
        <f>SUM(H56,H58,H65,H68,H74,H86,H93)</f>
        <v>201198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.75">
      <c r="A68" s="111" t="s">
        <v>124</v>
      </c>
      <c r="B68" s="98"/>
      <c r="C68" s="64"/>
      <c r="D68" s="64"/>
      <c r="E68" s="64"/>
      <c r="F68" s="41" t="s">
        <v>102</v>
      </c>
      <c r="G68" s="9">
        <f>SUM(G69:G73)</f>
        <v>10000</v>
      </c>
      <c r="H68" s="65">
        <f>SUM(H69:H73)</f>
        <v>0</v>
      </c>
      <c r="I68" s="65">
        <f>SUM(I69:I73)</f>
        <v>0</v>
      </c>
    </row>
    <row r="69" spans="1:9" ht="21.75" customHeight="1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24" customHeight="1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>
        <v>10000</v>
      </c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7.25" customHeigh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623000</v>
      </c>
      <c r="H74" s="65">
        <f>SUM(H75:H85)</f>
        <v>198198</v>
      </c>
      <c r="I74" s="65">
        <f>SUM(I75:I85)</f>
        <v>0</v>
      </c>
    </row>
    <row r="75" spans="1:9" s="38" customFormat="1" ht="21" customHeight="1">
      <c r="A75" s="60" t="s">
        <v>179</v>
      </c>
      <c r="B75" s="98"/>
      <c r="C75" s="64"/>
      <c r="D75" s="64"/>
      <c r="E75" s="64"/>
      <c r="F75" s="57" t="s">
        <v>46</v>
      </c>
      <c r="G75" s="263">
        <v>623000</v>
      </c>
      <c r="H75" s="199">
        <v>198198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48.7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8.75" customHeight="1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8.75" customHeight="1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71000</v>
      </c>
      <c r="H93" s="9">
        <f>SUM(H94:H101)</f>
        <v>3000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49">
        <v>40000</v>
      </c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267">
        <v>31000</v>
      </c>
      <c r="H101" s="202">
        <v>3000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704000</v>
      </c>
      <c r="H134" s="9">
        <f>SUM(H132,H131,H125,H123,H121,H118,H116,H113,H108,H106,H104,H102,H55,H50,H34,H32,H30,H22,H20,H18,H10,H7)</f>
        <v>201198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0" fitToHeight="4" orientation="portrait" r:id="rId1"/>
  <headerFooter alignWithMargins="0">
    <oddHeader>&amp;L&amp;F&amp;C&amp;A&amp;R&amp;P из&amp;N</oddHeader>
  </headerFooter>
  <rowBreaks count="1" manualBreakCount="1">
    <brk id="9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49" zoomScaleNormal="130" zoomScaleSheetLayoutView="100" workbookViewId="0">
      <selection activeCell="H64" sqref="H64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" style="32" customWidth="1"/>
    <col min="8" max="8" width="10.7109375" customWidth="1"/>
    <col min="9" max="9" width="8.5703125" customWidth="1"/>
  </cols>
  <sheetData>
    <row r="2" spans="1:9">
      <c r="B2" s="3" t="s">
        <v>313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 t="s">
        <v>310</v>
      </c>
      <c r="C55" s="37" t="s">
        <v>311</v>
      </c>
      <c r="D55" s="37" t="s">
        <v>314</v>
      </c>
      <c r="E55" s="19" t="s">
        <v>80</v>
      </c>
      <c r="F55" s="67"/>
      <c r="G55" s="8">
        <f>SUM(G56,G58,G65,G68,G74,G86,G93)</f>
        <v>370000</v>
      </c>
      <c r="H55" s="8">
        <f>SUM(H56,H58,H65,H68,H74,H86,H93)</f>
        <v>153176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370000</v>
      </c>
      <c r="H58" s="65">
        <f>SUM(H59:H64)</f>
        <v>153176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370000</v>
      </c>
      <c r="H60" s="202">
        <v>153176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370000</v>
      </c>
      <c r="H134" s="9">
        <f>SUM(H132,H131,H125,H123,H121,H118,H116,H113,H108,H106,H104,H102,H55,H50,H34,H32,H30,H22,H20,H18,H10,H7)</f>
        <v>153176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710937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2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K137"/>
  <sheetViews>
    <sheetView tabSelected="1" view="pageBreakPreview" topLeftCell="A110" zoomScaleNormal="130" zoomScaleSheetLayoutView="100" workbookViewId="0">
      <selection activeCell="H134" sqref="H134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317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 t="s">
        <v>315</v>
      </c>
      <c r="C104" s="44" t="s">
        <v>311</v>
      </c>
      <c r="D104" s="44" t="s">
        <v>316</v>
      </c>
      <c r="E104" s="25" t="s">
        <v>83</v>
      </c>
      <c r="F104" s="67"/>
      <c r="G104" s="9">
        <v>15000</v>
      </c>
      <c r="H104" s="9">
        <v>15000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8.75" customHeight="1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15000</v>
      </c>
      <c r="H134" s="9">
        <f>SUM(H132,H131,H125,H123,H121,H118,H116,H113,H108,H106,H104,H102,H55,H50,H34,H32,H30,H22,H20,H18,H10,H7)</f>
        <v>15000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workbookViewId="0">
      <selection activeCell="E19" sqref="E19"/>
    </sheetView>
  </sheetViews>
  <sheetFormatPr defaultRowHeight="12.75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/>
    <row r="2" spans="1:7" s="126" customFormat="1">
      <c r="A2" s="284" t="s">
        <v>196</v>
      </c>
      <c r="B2" s="284"/>
      <c r="C2" s="284"/>
      <c r="D2" s="284"/>
      <c r="E2" s="284"/>
      <c r="F2" s="284"/>
      <c r="G2" s="284"/>
    </row>
    <row r="3" spans="1:7" s="130" customFormat="1" ht="42" customHeight="1">
      <c r="A3" s="289" t="s">
        <v>197</v>
      </c>
      <c r="B3" s="287" t="s">
        <v>198</v>
      </c>
      <c r="C3" s="285" t="s">
        <v>199</v>
      </c>
      <c r="D3" s="285" t="s">
        <v>200</v>
      </c>
      <c r="E3" s="127"/>
      <c r="F3" s="128"/>
      <c r="G3" s="129"/>
    </row>
    <row r="4" spans="1:7" s="130" customFormat="1" ht="42" customHeight="1">
      <c r="A4" s="290"/>
      <c r="B4" s="288"/>
      <c r="C4" s="286"/>
      <c r="D4" s="286"/>
      <c r="E4" s="131" t="s">
        <v>201</v>
      </c>
      <c r="F4" s="132"/>
      <c r="G4" s="132"/>
    </row>
    <row r="5" spans="1:7" s="126" customFormat="1" ht="11.25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>
      <c r="A6" s="136" t="s">
        <v>202</v>
      </c>
      <c r="B6" s="137" t="s">
        <v>203</v>
      </c>
      <c r="C6" s="137"/>
      <c r="D6" s="138">
        <f>D8+D11</f>
        <v>0</v>
      </c>
      <c r="E6" s="138">
        <f>E8+E11</f>
        <v>67776.790000000037</v>
      </c>
      <c r="F6" s="138">
        <f>F8+F11</f>
        <v>0</v>
      </c>
      <c r="G6" s="138">
        <f>G8+G11</f>
        <v>0</v>
      </c>
    </row>
    <row r="7" spans="1:7" s="126" customFormat="1" ht="11.25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>
      <c r="A8" s="143" t="s">
        <v>206</v>
      </c>
      <c r="B8" s="144" t="s">
        <v>207</v>
      </c>
      <c r="C8" s="144"/>
      <c r="D8" s="138">
        <f>D9+D10</f>
        <v>0</v>
      </c>
      <c r="E8" s="138">
        <f>E9+E10</f>
        <v>67776.790000000037</v>
      </c>
      <c r="F8" s="138">
        <f>F9+F10</f>
        <v>0</v>
      </c>
      <c r="G8" s="138">
        <f>G9+G10</f>
        <v>0</v>
      </c>
    </row>
    <row r="9" spans="1:7" s="126" customFormat="1" ht="13.5" customHeight="1">
      <c r="A9" s="145"/>
      <c r="B9" s="140" t="s">
        <v>208</v>
      </c>
      <c r="C9" s="146" t="s">
        <v>209</v>
      </c>
      <c r="D9" s="265">
        <v>-3310000</v>
      </c>
      <c r="E9" s="265">
        <v>-884327.21</v>
      </c>
      <c r="F9" s="142"/>
      <c r="G9" s="141"/>
    </row>
    <row r="10" spans="1:7" s="126" customFormat="1" ht="14.25" customHeight="1">
      <c r="A10" s="145"/>
      <c r="B10" s="140" t="s">
        <v>210</v>
      </c>
      <c r="C10" s="146" t="s">
        <v>211</v>
      </c>
      <c r="D10" s="265">
        <v>3310000</v>
      </c>
      <c r="E10" s="265">
        <v>952104</v>
      </c>
      <c r="F10" s="147"/>
      <c r="G10" s="141"/>
    </row>
    <row r="11" spans="1:7" s="126" customFormat="1" ht="14.25" customHeight="1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>
      <c r="A18" s="150" t="s">
        <v>226</v>
      </c>
      <c r="B18" s="140"/>
      <c r="C18" s="140"/>
      <c r="D18" s="141">
        <f ca="1">Доходы!C13-D8</f>
        <v>0</v>
      </c>
      <c r="E18" s="141">
        <v>381501.55</v>
      </c>
      <c r="F18" s="141">
        <f ca="1">Доходы!E13-F8</f>
        <v>0</v>
      </c>
      <c r="G18" s="141">
        <f ca="1">Доходы!F13-G8</f>
        <v>0</v>
      </c>
    </row>
    <row r="21" spans="1:17" s="152" customFormat="1">
      <c r="A21" s="151" t="s">
        <v>227</v>
      </c>
      <c r="B21" s="282"/>
      <c r="C21" s="282"/>
    </row>
    <row r="22" spans="1:17">
      <c r="A22" s="153" t="s">
        <v>228</v>
      </c>
      <c r="B22" s="283" t="s">
        <v>229</v>
      </c>
      <c r="C22" s="28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>
      <c r="A24" s="151" t="s">
        <v>230</v>
      </c>
      <c r="B24" s="282"/>
      <c r="C24" s="282"/>
    </row>
    <row r="25" spans="1:17">
      <c r="A25" s="153" t="s">
        <v>231</v>
      </c>
      <c r="B25" s="283" t="s">
        <v>229</v>
      </c>
      <c r="C25" s="283"/>
    </row>
    <row r="42" spans="2:4">
      <c r="B42" s="10"/>
      <c r="C42" s="10"/>
      <c r="D42" s="10"/>
    </row>
    <row r="44" spans="2:4">
      <c r="B44" s="10"/>
      <c r="C44" s="10"/>
      <c r="D44" s="10"/>
    </row>
    <row r="46" spans="2:4">
      <c r="B46" s="10"/>
      <c r="C46" s="10"/>
      <c r="D46" s="10"/>
    </row>
    <row r="48" spans="2:4">
      <c r="B48" s="10"/>
      <c r="C48" s="10"/>
      <c r="D48" s="10"/>
    </row>
    <row r="51" spans="2:4">
      <c r="B51" s="10"/>
      <c r="C51" s="10"/>
      <c r="D51" s="10"/>
    </row>
    <row r="54" spans="2:4">
      <c r="B54" s="10"/>
      <c r="C54" s="10"/>
      <c r="D54" s="10"/>
    </row>
    <row r="59" spans="2:4">
      <c r="B59" s="10"/>
      <c r="C59" s="10"/>
      <c r="D59" s="10"/>
    </row>
    <row r="62" spans="2:4">
      <c r="B62" s="10"/>
      <c r="C62" s="10"/>
      <c r="D62" s="10"/>
    </row>
    <row r="65" spans="2:4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2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8" zoomScaleNormal="130" zoomScaleSheetLayoutView="100" workbookViewId="0">
      <selection activeCell="B7" sqref="B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topLeftCell="A28" zoomScaleSheetLayoutView="100" workbookViewId="0">
      <selection activeCell="A49" sqref="A49"/>
    </sheetView>
  </sheetViews>
  <sheetFormatPr defaultRowHeight="12.75"/>
  <cols>
    <col min="1" max="1" width="76" style="185" customWidth="1"/>
    <col min="2" max="2" width="20.85546875" style="186" customWidth="1"/>
    <col min="3" max="3" width="14.85546875" style="186" customWidth="1"/>
    <col min="4" max="4" width="16.7109375" style="1" customWidth="1"/>
  </cols>
  <sheetData>
    <row r="1" spans="1:4">
      <c r="A1" s="292" t="s">
        <v>235</v>
      </c>
      <c r="B1" s="292"/>
      <c r="C1" s="292"/>
      <c r="D1" s="292"/>
    </row>
    <row r="2" spans="1:4">
      <c r="A2" s="293" t="s">
        <v>236</v>
      </c>
      <c r="B2" s="293"/>
      <c r="C2" s="293"/>
      <c r="D2" s="293"/>
    </row>
    <row r="3" spans="1:4">
      <c r="A3" s="154"/>
      <c r="B3" s="154"/>
      <c r="C3" s="154"/>
      <c r="D3" s="154"/>
    </row>
    <row r="4" spans="1:4" ht="15.75">
      <c r="A4" s="154"/>
      <c r="B4" s="295" t="s">
        <v>320</v>
      </c>
      <c r="C4" s="295"/>
      <c r="D4" s="295"/>
    </row>
    <row r="5" spans="1:4" ht="14.25" customHeight="1">
      <c r="A5" s="155" t="s">
        <v>288</v>
      </c>
      <c r="B5" s="296"/>
      <c r="C5" s="296"/>
      <c r="D5" s="296"/>
    </row>
    <row r="6" spans="1:4" ht="15.75">
      <c r="A6" s="266" t="s">
        <v>318</v>
      </c>
      <c r="B6" s="293"/>
      <c r="C6" s="293"/>
      <c r="D6" s="293"/>
    </row>
    <row r="7" spans="1:4">
      <c r="A7" s="156" t="s">
        <v>237</v>
      </c>
      <c r="B7" s="156"/>
      <c r="C7" s="156"/>
      <c r="D7" s="156"/>
    </row>
    <row r="8" spans="1:4">
      <c r="A8" s="294" t="s">
        <v>238</v>
      </c>
      <c r="B8" s="294"/>
      <c r="C8" s="294"/>
      <c r="D8" s="294"/>
    </row>
    <row r="9" spans="1:4">
      <c r="A9" s="293"/>
      <c r="B9" s="293"/>
      <c r="C9" s="293"/>
      <c r="D9" s="293"/>
    </row>
    <row r="10" spans="1:4" ht="18" customHeight="1">
      <c r="A10" s="291" t="s">
        <v>239</v>
      </c>
      <c r="B10" s="291"/>
      <c r="C10" s="291"/>
      <c r="D10" s="291"/>
    </row>
    <row r="11" spans="1:4" ht="8.25" customHeight="1">
      <c r="A11" s="157"/>
      <c r="B11" s="158"/>
      <c r="C11" s="158"/>
      <c r="D11" s="124"/>
    </row>
    <row r="12" spans="1:4" ht="49.5" customHeight="1">
      <c r="A12" s="159" t="s">
        <v>197</v>
      </c>
      <c r="B12" s="160" t="s">
        <v>240</v>
      </c>
      <c r="C12" s="160" t="s">
        <v>241</v>
      </c>
      <c r="D12" s="160" t="s">
        <v>242</v>
      </c>
    </row>
    <row r="13" spans="1:4" ht="18" customHeight="1">
      <c r="A13" s="161" t="s">
        <v>243</v>
      </c>
      <c r="B13" s="162"/>
      <c r="C13" s="163"/>
      <c r="D13" s="163">
        <v>475246.71</v>
      </c>
    </row>
    <row r="14" spans="1:4" ht="22.5">
      <c r="A14" s="164" t="s">
        <v>244</v>
      </c>
      <c r="B14" s="165" t="s">
        <v>245</v>
      </c>
      <c r="C14" s="166">
        <v>2347000</v>
      </c>
      <c r="D14" s="166">
        <f>IF(SUM(D15:D33)=0,"",SUM(D15:D33))</f>
        <v>732327.21</v>
      </c>
    </row>
    <row r="15" spans="1:4" ht="59.25" customHeight="1">
      <c r="A15" s="167" t="s">
        <v>246</v>
      </c>
      <c r="B15" s="168" t="s">
        <v>247</v>
      </c>
      <c r="C15" s="169">
        <v>917000</v>
      </c>
      <c r="D15" s="170">
        <v>298668.55</v>
      </c>
    </row>
    <row r="16" spans="1:4" ht="30.75" customHeight="1">
      <c r="A16" s="167" t="s">
        <v>248</v>
      </c>
      <c r="B16" s="168" t="s">
        <v>249</v>
      </c>
      <c r="C16" s="169">
        <v>25000</v>
      </c>
      <c r="D16" s="170">
        <v>43708.160000000003</v>
      </c>
    </row>
    <row r="17" spans="1:4" ht="30">
      <c r="A17" s="167" t="s">
        <v>250</v>
      </c>
      <c r="B17" s="168" t="s">
        <v>251</v>
      </c>
      <c r="C17" s="169">
        <v>40000</v>
      </c>
      <c r="D17" s="170">
        <v>34066</v>
      </c>
    </row>
    <row r="18" spans="1:4" ht="30">
      <c r="A18" s="167" t="s">
        <v>252</v>
      </c>
      <c r="B18" s="168" t="s">
        <v>253</v>
      </c>
      <c r="C18" s="169">
        <v>105000</v>
      </c>
      <c r="D18" s="170">
        <v>103732</v>
      </c>
    </row>
    <row r="19" spans="1:4" ht="30">
      <c r="A19" s="167" t="s">
        <v>254</v>
      </c>
      <c r="B19" s="168" t="s">
        <v>255</v>
      </c>
      <c r="C19" s="169">
        <v>400000</v>
      </c>
      <c r="D19" s="170">
        <v>69662.17</v>
      </c>
    </row>
    <row r="20" spans="1:4" ht="45" customHeight="1">
      <c r="A20" s="167" t="s">
        <v>256</v>
      </c>
      <c r="B20" s="168" t="s">
        <v>257</v>
      </c>
      <c r="C20" s="169">
        <v>850000</v>
      </c>
      <c r="D20" s="170">
        <v>181490.33</v>
      </c>
    </row>
    <row r="21" spans="1:4" ht="60">
      <c r="A21" s="171" t="s">
        <v>258</v>
      </c>
      <c r="B21" s="168" t="s">
        <v>259</v>
      </c>
      <c r="C21" s="169"/>
      <c r="D21" s="170"/>
    </row>
    <row r="22" spans="1:4" ht="45">
      <c r="A22" s="167" t="s">
        <v>260</v>
      </c>
      <c r="B22" s="168" t="s">
        <v>261</v>
      </c>
      <c r="C22" s="169"/>
      <c r="D22" s="170"/>
    </row>
    <row r="23" spans="1:4" ht="30">
      <c r="A23" s="167" t="s">
        <v>262</v>
      </c>
      <c r="B23" s="168" t="s">
        <v>263</v>
      </c>
      <c r="C23" s="169"/>
      <c r="D23" s="170"/>
    </row>
    <row r="24" spans="1:4" ht="60">
      <c r="A24" s="171" t="s">
        <v>264</v>
      </c>
      <c r="B24" s="168" t="s">
        <v>265</v>
      </c>
      <c r="C24" s="169"/>
      <c r="D24" s="170"/>
    </row>
    <row r="25" spans="1:4" ht="47.25" customHeight="1">
      <c r="A25" s="167" t="s">
        <v>266</v>
      </c>
      <c r="B25" s="168" t="s">
        <v>267</v>
      </c>
      <c r="C25" s="169"/>
      <c r="D25" s="170"/>
    </row>
    <row r="26" spans="1:4" ht="15">
      <c r="A26" s="167" t="s">
        <v>268</v>
      </c>
      <c r="B26" s="168" t="s">
        <v>269</v>
      </c>
      <c r="C26" s="169"/>
      <c r="D26" s="170"/>
    </row>
    <row r="27" spans="1:4" ht="15">
      <c r="A27" s="167" t="s">
        <v>270</v>
      </c>
      <c r="B27" s="168" t="s">
        <v>271</v>
      </c>
      <c r="C27" s="169">
        <v>10000</v>
      </c>
      <c r="D27" s="170">
        <v>1000</v>
      </c>
    </row>
    <row r="28" spans="1:4" ht="15">
      <c r="A28" s="172"/>
      <c r="B28" s="173"/>
      <c r="C28" s="169"/>
      <c r="D28" s="170"/>
    </row>
    <row r="29" spans="1:4" ht="15">
      <c r="A29" s="172"/>
      <c r="B29" s="173"/>
      <c r="C29" s="169"/>
      <c r="D29" s="170"/>
    </row>
    <row r="30" spans="1:4" ht="15">
      <c r="A30" s="172"/>
      <c r="B30" s="173"/>
      <c r="C30" s="169"/>
      <c r="D30" s="170"/>
    </row>
    <row r="31" spans="1:4" ht="15">
      <c r="A31" s="172"/>
      <c r="B31" s="173"/>
      <c r="C31" s="169"/>
      <c r="D31" s="170"/>
    </row>
    <row r="32" spans="1:4" ht="15">
      <c r="A32" s="172"/>
      <c r="B32" s="173"/>
      <c r="C32" s="169"/>
      <c r="D32" s="170"/>
    </row>
    <row r="33" spans="1:4" ht="15">
      <c r="A33" s="172"/>
      <c r="B33" s="173"/>
      <c r="C33" s="169"/>
      <c r="D33" s="170"/>
    </row>
    <row r="34" spans="1:4" ht="28.5">
      <c r="A34" s="174" t="s">
        <v>272</v>
      </c>
      <c r="B34" s="175" t="s">
        <v>273</v>
      </c>
      <c r="C34" s="166">
        <f>IF(SUM(C35,C38:C44)=0,"",SUM(C35,C38:C44))</f>
        <v>963000</v>
      </c>
      <c r="D34" s="166">
        <f>IF(SUM(D35,D38:D44)=0,"",SUM(D35,D38:D44))</f>
        <v>152000</v>
      </c>
    </row>
    <row r="35" spans="1:4" ht="15">
      <c r="A35" s="176" t="s">
        <v>274</v>
      </c>
      <c r="B35" s="177" t="s">
        <v>319</v>
      </c>
      <c r="C35" s="178">
        <v>863000</v>
      </c>
      <c r="D35" s="178">
        <f>IF(SUM(D36:D37)=0,"",SUM(D36:D37))</f>
        <v>152000</v>
      </c>
    </row>
    <row r="36" spans="1:4" ht="15">
      <c r="A36" s="179" t="s">
        <v>275</v>
      </c>
      <c r="B36" s="173"/>
      <c r="C36" s="169">
        <v>406000</v>
      </c>
      <c r="D36" s="170">
        <v>152000</v>
      </c>
    </row>
    <row r="37" spans="1:4" ht="25.5" customHeight="1">
      <c r="A37" s="179" t="s">
        <v>276</v>
      </c>
      <c r="B37" s="173"/>
      <c r="C37" s="169">
        <v>457000</v>
      </c>
      <c r="D37" s="170"/>
    </row>
    <row r="38" spans="1:4" ht="30">
      <c r="A38" s="167" t="s">
        <v>277</v>
      </c>
      <c r="B38" s="168" t="s">
        <v>278</v>
      </c>
      <c r="C38" s="169">
        <v>100000</v>
      </c>
      <c r="D38" s="170"/>
    </row>
    <row r="39" spans="1:4" ht="23.25">
      <c r="A39" s="180" t="s">
        <v>279</v>
      </c>
      <c r="B39" s="181" t="s">
        <v>280</v>
      </c>
      <c r="C39" s="182"/>
      <c r="D39" s="170"/>
    </row>
    <row r="40" spans="1:4" ht="30">
      <c r="A40" s="167" t="s">
        <v>281</v>
      </c>
      <c r="B40" s="168" t="s">
        <v>282</v>
      </c>
      <c r="C40" s="169"/>
      <c r="D40" s="170"/>
    </row>
    <row r="41" spans="1:4" ht="15">
      <c r="A41" s="183" t="s">
        <v>283</v>
      </c>
      <c r="B41" s="168" t="s">
        <v>284</v>
      </c>
      <c r="C41" s="169"/>
      <c r="D41" s="170"/>
    </row>
    <row r="42" spans="1:4" ht="30">
      <c r="A42" s="167" t="s">
        <v>285</v>
      </c>
      <c r="B42" s="168" t="s">
        <v>286</v>
      </c>
      <c r="C42" s="169"/>
      <c r="D42" s="170"/>
    </row>
    <row r="43" spans="1:4" ht="15">
      <c r="A43" s="172"/>
      <c r="B43" s="173"/>
      <c r="C43" s="169"/>
      <c r="D43" s="170"/>
    </row>
    <row r="44" spans="1:4" ht="15">
      <c r="A44" s="172"/>
      <c r="B44" s="173"/>
      <c r="C44" s="169"/>
      <c r="D44" s="170"/>
    </row>
    <row r="45" spans="1:4" ht="14.25">
      <c r="A45" s="174" t="s">
        <v>287</v>
      </c>
      <c r="B45" s="184"/>
      <c r="C45" s="166">
        <f>SUM(C34,C14)</f>
        <v>3310000</v>
      </c>
      <c r="D45" s="166">
        <f>SUM(D34,D14)</f>
        <v>884327.21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4" zoomScaleNormal="130" zoomScaleSheetLayoutView="100" workbookViewId="0">
      <selection activeCell="H135" sqref="H135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" style="32" customWidth="1"/>
    <col min="8" max="8" width="10.28515625" customWidth="1"/>
    <col min="9" max="9" width="9.42578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0</v>
      </c>
      <c r="H7" s="212">
        <f>SUM(H8:H9)</f>
        <v>0</v>
      </c>
      <c r="I7" s="212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f ca="1"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0</v>
      </c>
      <c r="H8" s="31">
        <f ca="1"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0</v>
      </c>
      <c r="I8" s="31">
        <f ca="1"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>
        <f ca="1"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 ca="1"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 ca="1"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>
      <c r="A10" s="213" t="s">
        <v>122</v>
      </c>
      <c r="B10" s="214"/>
      <c r="C10" s="215"/>
      <c r="D10" s="215"/>
      <c r="E10" s="210">
        <v>112</v>
      </c>
      <c r="F10" s="216"/>
      <c r="G10" s="217">
        <f ca="1">SUM(G11,G14,G16)</f>
        <v>0</v>
      </c>
      <c r="H10" s="217">
        <f ca="1">SUM(H11,H14,H16)</f>
        <v>0</v>
      </c>
      <c r="I10" s="217">
        <f ca="1">SUM(I11,I14,I16)</f>
        <v>0</v>
      </c>
    </row>
    <row r="11" spans="1:9" s="34" customFormat="1" ht="22.5" customHeight="1">
      <c r="A11" s="218" t="s">
        <v>129</v>
      </c>
      <c r="B11" s="219"/>
      <c r="C11" s="220"/>
      <c r="D11" s="220"/>
      <c r="E11" s="221"/>
      <c r="F11" s="222" t="s">
        <v>99</v>
      </c>
      <c r="G11" s="223">
        <f ca="1">SUM(G12:G13)</f>
        <v>0</v>
      </c>
      <c r="H11" s="223">
        <f ca="1">SUM(H12:H13)</f>
        <v>0</v>
      </c>
      <c r="I11" s="223">
        <f ca="1"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31">
        <f ca="1"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0</v>
      </c>
      <c r="H12" s="31">
        <f ca="1"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0</v>
      </c>
      <c r="I12" s="31">
        <f ca="1"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31">
        <f ca="1"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 ca="1"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 ca="1"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>
      <c r="A14" s="224" t="s">
        <v>130</v>
      </c>
      <c r="B14" s="225"/>
      <c r="C14" s="226"/>
      <c r="D14" s="226"/>
      <c r="E14" s="227"/>
      <c r="F14" s="222" t="s">
        <v>105</v>
      </c>
      <c r="G14" s="228">
        <f ca="1">SUM(G15)</f>
        <v>0</v>
      </c>
      <c r="H14" s="228">
        <f ca="1">SUM(H15)</f>
        <v>0</v>
      </c>
      <c r="I14" s="228">
        <f ca="1"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31">
        <f ca="1"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 ca="1"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 ca="1"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>
      <c r="A16" s="224" t="s">
        <v>125</v>
      </c>
      <c r="B16" s="225"/>
      <c r="C16" s="226"/>
      <c r="D16" s="226"/>
      <c r="E16" s="227"/>
      <c r="F16" s="222" t="s">
        <v>107</v>
      </c>
      <c r="G16" s="228">
        <f ca="1">SUM(G17)</f>
        <v>0</v>
      </c>
      <c r="H16" s="228">
        <f ca="1">SUM(H17)</f>
        <v>0</v>
      </c>
      <c r="I16" s="228">
        <f ca="1"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31">
        <f ca="1"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 ca="1"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 ca="1"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>
      <c r="A18" s="229" t="s">
        <v>194</v>
      </c>
      <c r="B18" s="214"/>
      <c r="C18" s="215"/>
      <c r="D18" s="215"/>
      <c r="E18" s="230">
        <v>119</v>
      </c>
      <c r="F18" s="231"/>
      <c r="G18" s="228">
        <f ca="1">SUM(G19)</f>
        <v>0</v>
      </c>
      <c r="H18" s="228">
        <f ca="1">SUM(H19)</f>
        <v>0</v>
      </c>
      <c r="I18" s="228">
        <f ca="1"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f ca="1"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0</v>
      </c>
      <c r="H19" s="31">
        <f ca="1"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0</v>
      </c>
      <c r="I19" s="31">
        <f ca="1"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>
      <c r="A20" s="229" t="s">
        <v>96</v>
      </c>
      <c r="B20" s="232"/>
      <c r="C20" s="233"/>
      <c r="D20" s="233"/>
      <c r="E20" s="221">
        <v>121</v>
      </c>
      <c r="F20" s="234"/>
      <c r="G20" s="228">
        <f ca="1">SUM(G21)</f>
        <v>1282000</v>
      </c>
      <c r="H20" s="228">
        <f ca="1">SUM(H21)</f>
        <v>389956</v>
      </c>
      <c r="I20" s="228">
        <f ca="1"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31">
        <f ca="1"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1282000</v>
      </c>
      <c r="H21" s="31">
        <f ca="1"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389956</v>
      </c>
      <c r="I21" s="31">
        <f ca="1"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>
      <c r="A22" s="213" t="s">
        <v>97</v>
      </c>
      <c r="B22" s="219"/>
      <c r="C22" s="220"/>
      <c r="D22" s="220"/>
      <c r="E22" s="221" t="s">
        <v>98</v>
      </c>
      <c r="F22" s="222"/>
      <c r="G22" s="235">
        <f ca="1">SUM(G23,G26,G28)</f>
        <v>0</v>
      </c>
      <c r="H22" s="235">
        <f ca="1">SUM(H23,H26,H28)</f>
        <v>0</v>
      </c>
      <c r="I22" s="235">
        <f ca="1">SUM(I23,I26,I28)</f>
        <v>0</v>
      </c>
    </row>
    <row r="23" spans="1:9" s="42" customFormat="1" ht="15.75">
      <c r="A23" s="236" t="s">
        <v>3</v>
      </c>
      <c r="B23" s="219"/>
      <c r="C23" s="220"/>
      <c r="D23" s="220"/>
      <c r="E23" s="221"/>
      <c r="F23" s="222" t="s">
        <v>99</v>
      </c>
      <c r="G23" s="228">
        <f ca="1">SUM(G24)</f>
        <v>0</v>
      </c>
      <c r="H23" s="228">
        <f ca="1">SUM(H24)</f>
        <v>0</v>
      </c>
      <c r="I23" s="228">
        <f ca="1"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31">
        <f ca="1"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 ca="1"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 ca="1"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31">
        <f ca="1"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 ca="1"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 ca="1"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>
      <c r="A26" s="224" t="s">
        <v>130</v>
      </c>
      <c r="B26" s="225"/>
      <c r="C26" s="226"/>
      <c r="D26" s="226"/>
      <c r="E26" s="227"/>
      <c r="F26" s="222" t="s">
        <v>105</v>
      </c>
      <c r="G26" s="228">
        <f ca="1">SUM(G27)</f>
        <v>0</v>
      </c>
      <c r="H26" s="228">
        <f ca="1">SUM(H27)</f>
        <v>0</v>
      </c>
      <c r="I26" s="228">
        <f ca="1"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31">
        <f ca="1"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 ca="1"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 ca="1"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>
      <c r="A28" s="224" t="s">
        <v>125</v>
      </c>
      <c r="B28" s="225"/>
      <c r="C28" s="226"/>
      <c r="D28" s="226"/>
      <c r="E28" s="227"/>
      <c r="F28" s="222" t="s">
        <v>107</v>
      </c>
      <c r="G28" s="228">
        <f ca="1">SUM(G29)</f>
        <v>0</v>
      </c>
      <c r="H28" s="228">
        <f ca="1">SUM(H29)</f>
        <v>0</v>
      </c>
      <c r="I28" s="228">
        <f ca="1"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31">
        <f ca="1"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 ca="1"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 ca="1"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>
      <c r="A30" s="237" t="s">
        <v>298</v>
      </c>
      <c r="B30" s="225"/>
      <c r="C30" s="226"/>
      <c r="D30" s="226"/>
      <c r="E30" s="238" t="s">
        <v>299</v>
      </c>
      <c r="F30" s="239"/>
      <c r="G30" s="228">
        <f ca="1">SUM(G31)</f>
        <v>0</v>
      </c>
      <c r="H30" s="228">
        <f ca="1">SUM(H31)</f>
        <v>0</v>
      </c>
      <c r="I30" s="228">
        <f ca="1"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31">
        <f ca="1"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 ca="1"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 ca="1"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>
      <c r="A32" s="213" t="s">
        <v>100</v>
      </c>
      <c r="B32" s="232"/>
      <c r="C32" s="233"/>
      <c r="D32" s="233"/>
      <c r="E32" s="238" t="s">
        <v>101</v>
      </c>
      <c r="F32" s="239"/>
      <c r="G32" s="228">
        <f ca="1">SUM(G33)</f>
        <v>388000</v>
      </c>
      <c r="H32" s="228">
        <f ca="1">SUM(H33)</f>
        <v>118731</v>
      </c>
      <c r="I32" s="228">
        <f ca="1"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31">
        <f ca="1"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388000</v>
      </c>
      <c r="H33" s="31">
        <f ca="1"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118731</v>
      </c>
      <c r="I33" s="31">
        <f ca="1"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>
      <c r="A34" s="229" t="s">
        <v>131</v>
      </c>
      <c r="B34" s="214"/>
      <c r="C34" s="215"/>
      <c r="D34" s="215"/>
      <c r="E34" s="230">
        <v>242</v>
      </c>
      <c r="F34" s="231"/>
      <c r="G34" s="240">
        <f ca="1">SUM(G35,G38,G40,G43,G46,G48)</f>
        <v>92000</v>
      </c>
      <c r="H34" s="240">
        <f ca="1">SUM(H35,H38,H40,H43,H46,H48)</f>
        <v>15866</v>
      </c>
      <c r="I34" s="240">
        <f ca="1">SUM(I35,I38,I40,I43,I46,I48)</f>
        <v>0</v>
      </c>
    </row>
    <row r="35" spans="1:9" s="48" customFormat="1" ht="23.25" customHeight="1">
      <c r="A35" s="241" t="s">
        <v>1</v>
      </c>
      <c r="B35" s="208"/>
      <c r="C35" s="209"/>
      <c r="D35" s="209"/>
      <c r="E35" s="242"/>
      <c r="F35" s="231" t="s">
        <v>106</v>
      </c>
      <c r="G35" s="243">
        <f ca="1">SUM(G36:G37)</f>
        <v>44000</v>
      </c>
      <c r="H35" s="243">
        <f ca="1">SUM(H36:H37)</f>
        <v>14166</v>
      </c>
      <c r="I35" s="243">
        <f ca="1"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31">
        <f ca="1"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15000</v>
      </c>
      <c r="H36" s="31">
        <f ca="1"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4566</v>
      </c>
      <c r="I36" s="31">
        <f ca="1"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31">
        <f ca="1"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29000</v>
      </c>
      <c r="H37" s="31">
        <f ca="1"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9600</v>
      </c>
      <c r="I37" s="31">
        <f ca="1"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>
      <c r="A38" s="241" t="s">
        <v>135</v>
      </c>
      <c r="B38" s="208"/>
      <c r="C38" s="209"/>
      <c r="D38" s="209"/>
      <c r="E38" s="242"/>
      <c r="F38" s="231" t="s">
        <v>134</v>
      </c>
      <c r="G38" s="228">
        <f ca="1">SUM(G39)</f>
        <v>0</v>
      </c>
      <c r="H38" s="228">
        <f ca="1">SUM(H39)</f>
        <v>0</v>
      </c>
      <c r="I38" s="228">
        <f ca="1"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31">
        <f ca="1"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 ca="1"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 ca="1"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>
      <c r="A40" s="241" t="s">
        <v>124</v>
      </c>
      <c r="B40" s="208"/>
      <c r="C40" s="209"/>
      <c r="D40" s="209"/>
      <c r="E40" s="242"/>
      <c r="F40" s="231" t="s">
        <v>136</v>
      </c>
      <c r="G40" s="243">
        <f ca="1">SUM(G41:G42)</f>
        <v>5000</v>
      </c>
      <c r="H40" s="243">
        <f ca="1">SUM(H41:H42)</f>
        <v>1700</v>
      </c>
      <c r="I40" s="243">
        <f ca="1"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31">
        <f ca="1"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 ca="1"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 ca="1"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31">
        <f ca="1"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5000</v>
      </c>
      <c r="H42" s="31">
        <f ca="1"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1700</v>
      </c>
      <c r="I42" s="31">
        <f ca="1"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>
      <c r="A43" s="241" t="s">
        <v>125</v>
      </c>
      <c r="B43" s="208"/>
      <c r="C43" s="209"/>
      <c r="D43" s="209"/>
      <c r="E43" s="242"/>
      <c r="F43" s="231" t="s">
        <v>107</v>
      </c>
      <c r="G43" s="243">
        <f ca="1">SUM(G44:G45)</f>
        <v>20000</v>
      </c>
      <c r="H43" s="243">
        <f ca="1">SUM(H44:H45)</f>
        <v>0</v>
      </c>
      <c r="I43" s="243">
        <f ca="1"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31">
        <f ca="1"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0</v>
      </c>
      <c r="H44" s="31">
        <f ca="1"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0</v>
      </c>
      <c r="I44" s="31">
        <f ca="1"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31">
        <f ca="1"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20000</v>
      </c>
      <c r="H45" s="31">
        <f ca="1"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0</v>
      </c>
      <c r="I45" s="31">
        <f ca="1"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>
      <c r="A46" s="241" t="s">
        <v>5</v>
      </c>
      <c r="B46" s="208"/>
      <c r="C46" s="209"/>
      <c r="D46" s="209"/>
      <c r="E46" s="242"/>
      <c r="F46" s="231" t="s">
        <v>109</v>
      </c>
      <c r="G46" s="228">
        <f ca="1">SUM(G47)</f>
        <v>23000</v>
      </c>
      <c r="H46" s="228">
        <f ca="1">SUM(H47)</f>
        <v>0</v>
      </c>
      <c r="I46" s="228">
        <f ca="1"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31">
        <f ca="1"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23000</v>
      </c>
      <c r="H47" s="31">
        <f ca="1"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0</v>
      </c>
      <c r="I47" s="31">
        <f ca="1"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>
      <c r="A48" s="237" t="s">
        <v>4</v>
      </c>
      <c r="B48" s="208"/>
      <c r="C48" s="209"/>
      <c r="D48" s="209"/>
      <c r="E48" s="244"/>
      <c r="F48" s="216" t="s">
        <v>110</v>
      </c>
      <c r="G48" s="228">
        <f ca="1">SUM(G49)</f>
        <v>0</v>
      </c>
      <c r="H48" s="228">
        <f ca="1">SUM(H49)</f>
        <v>0</v>
      </c>
      <c r="I48" s="228">
        <f ca="1"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31">
        <f ca="1"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 ca="1"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 ca="1"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>
      <c r="A50" s="245" t="s">
        <v>15</v>
      </c>
      <c r="B50" s="232"/>
      <c r="C50" s="233"/>
      <c r="D50" s="233"/>
      <c r="E50" s="238" t="s">
        <v>79</v>
      </c>
      <c r="F50" s="246"/>
      <c r="G50" s="228">
        <f ca="1">SUM(G51,G53)</f>
        <v>0</v>
      </c>
      <c r="H50" s="228">
        <f ca="1">SUM(H51,H53)</f>
        <v>0</v>
      </c>
      <c r="I50" s="228">
        <f ca="1">SUM(I51,I53)</f>
        <v>0</v>
      </c>
    </row>
    <row r="51" spans="1:9" s="48" customFormat="1" ht="15.75">
      <c r="A51" s="241" t="s">
        <v>124</v>
      </c>
      <c r="B51" s="247"/>
      <c r="C51" s="248"/>
      <c r="D51" s="248"/>
      <c r="E51" s="249"/>
      <c r="F51" s="222" t="s">
        <v>102</v>
      </c>
      <c r="G51" s="228">
        <f ca="1">SUM(G52)</f>
        <v>0</v>
      </c>
      <c r="H51" s="228">
        <f ca="1">SUM(H52)</f>
        <v>0</v>
      </c>
      <c r="I51" s="228">
        <f ca="1"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31">
        <f ca="1"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 ca="1"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 ca="1"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>
      <c r="A53" s="250" t="s">
        <v>125</v>
      </c>
      <c r="B53" s="219"/>
      <c r="C53" s="220"/>
      <c r="D53" s="220"/>
      <c r="E53" s="221"/>
      <c r="F53" s="222" t="s">
        <v>107</v>
      </c>
      <c r="G53" s="228">
        <f ca="1">SUM(G54)</f>
        <v>0</v>
      </c>
      <c r="H53" s="228">
        <f ca="1">SUM(H54)</f>
        <v>0</v>
      </c>
      <c r="I53" s="228">
        <f ca="1"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31">
        <f ca="1"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 ca="1"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 ca="1"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>
      <c r="A55" s="229" t="s">
        <v>140</v>
      </c>
      <c r="B55" s="232"/>
      <c r="C55" s="233"/>
      <c r="D55" s="233"/>
      <c r="E55" s="238" t="s">
        <v>80</v>
      </c>
      <c r="F55" s="246"/>
      <c r="G55" s="228">
        <f ca="1">SUM(G56,G58,G65,G68,G74,G86,G93)</f>
        <v>1422000</v>
      </c>
      <c r="H55" s="228">
        <f ca="1">SUM(H56,H58,H65,H68,H74,H86,H93)</f>
        <v>412551</v>
      </c>
      <c r="I55" s="228">
        <f ca="1">SUM(I56,I58,I65,I68,I74,I86,I93)</f>
        <v>0</v>
      </c>
    </row>
    <row r="56" spans="1:9" s="48" customFormat="1" ht="19.5" customHeight="1">
      <c r="A56" s="229" t="s">
        <v>130</v>
      </c>
      <c r="B56" s="232"/>
      <c r="C56" s="233"/>
      <c r="D56" s="233"/>
      <c r="E56" s="238"/>
      <c r="F56" s="234" t="s">
        <v>105</v>
      </c>
      <c r="G56" s="228">
        <f ca="1">SUM(G57)</f>
        <v>0</v>
      </c>
      <c r="H56" s="228">
        <f ca="1">SUM(H57)</f>
        <v>0</v>
      </c>
      <c r="I56" s="228">
        <f ca="1"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31">
        <f ca="1"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 ca="1"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 ca="1"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>
      <c r="A58" s="251" t="s">
        <v>2</v>
      </c>
      <c r="B58" s="247"/>
      <c r="C58" s="248"/>
      <c r="D58" s="248"/>
      <c r="E58" s="248"/>
      <c r="F58" s="222" t="s">
        <v>104</v>
      </c>
      <c r="G58" s="251">
        <f ca="1">SUM(G59:G64)</f>
        <v>451000</v>
      </c>
      <c r="H58" s="251">
        <f ca="1">SUM(H59:H64)</f>
        <v>176047</v>
      </c>
      <c r="I58" s="251">
        <f ca="1"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31">
        <f ca="1"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 ca="1"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 ca="1"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31">
        <f ca="1"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406000</v>
      </c>
      <c r="H60" s="31">
        <f ca="1"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153176</v>
      </c>
      <c r="I60" s="31">
        <f ca="1"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31">
        <f ca="1"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45000</v>
      </c>
      <c r="H61" s="31">
        <f ca="1"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22871</v>
      </c>
      <c r="I61" s="31">
        <f ca="1"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31">
        <f ca="1"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 ca="1"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 ca="1"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31">
        <f ca="1"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 ca="1"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 ca="1"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31">
        <f ca="1"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0</v>
      </c>
      <c r="H64" s="31">
        <f ca="1"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0</v>
      </c>
      <c r="I64" s="31">
        <f ca="1"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>
      <c r="A65" s="251" t="s">
        <v>123</v>
      </c>
      <c r="B65" s="219"/>
      <c r="C65" s="220"/>
      <c r="D65" s="220"/>
      <c r="E65" s="221"/>
      <c r="F65" s="222" t="s">
        <v>103</v>
      </c>
      <c r="G65" s="223">
        <f ca="1">SUM(G66:G67)</f>
        <v>0</v>
      </c>
      <c r="H65" s="223">
        <f ca="1">SUM(H66:H67)</f>
        <v>0</v>
      </c>
      <c r="I65" s="223">
        <f ca="1"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31">
        <f ca="1"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 ca="1"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 ca="1"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31">
        <f ca="1"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 ca="1"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 ca="1"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>
      <c r="A68" s="252" t="s">
        <v>124</v>
      </c>
      <c r="B68" s="247"/>
      <c r="C68" s="248"/>
      <c r="D68" s="248"/>
      <c r="E68" s="248"/>
      <c r="F68" s="222" t="s">
        <v>102</v>
      </c>
      <c r="G68" s="251">
        <f ca="1">SUM(G69:G73)</f>
        <v>32000</v>
      </c>
      <c r="H68" s="251">
        <f ca="1">SUM(H69:H73)</f>
        <v>16000</v>
      </c>
      <c r="I68" s="251">
        <f ca="1"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31">
        <f ca="1"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 ca="1"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 ca="1"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31">
        <f ca="1"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 ca="1"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 ca="1"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31">
        <f ca="1"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10000</v>
      </c>
      <c r="H71" s="31">
        <f ca="1"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 ca="1"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31">
        <f ca="1"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22000</v>
      </c>
      <c r="H72" s="31">
        <f ca="1"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16000</v>
      </c>
      <c r="I72" s="31">
        <f ca="1"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31">
        <f ca="1"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 ca="1"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 ca="1"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>
      <c r="A74" s="250" t="s">
        <v>125</v>
      </c>
      <c r="B74" s="247"/>
      <c r="C74" s="248"/>
      <c r="D74" s="248"/>
      <c r="E74" s="248"/>
      <c r="F74" s="222" t="s">
        <v>107</v>
      </c>
      <c r="G74" s="251">
        <f ca="1">SUM(G75:G85)</f>
        <v>712000</v>
      </c>
      <c r="H74" s="251">
        <f ca="1">SUM(H75:H85)</f>
        <v>198198</v>
      </c>
      <c r="I74" s="251">
        <f ca="1"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31">
        <f ca="1"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702000</v>
      </c>
      <c r="H75" s="31">
        <f ca="1"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198198</v>
      </c>
      <c r="I75" s="31">
        <f ca="1"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31">
        <f ca="1"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5000</v>
      </c>
      <c r="H76" s="31">
        <f ca="1"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 ca="1"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31">
        <f ca="1"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 ca="1"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 ca="1"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31">
        <f ca="1"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 ca="1"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 ca="1"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31">
        <f ca="1"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5000</v>
      </c>
      <c r="H79" s="31">
        <f ca="1"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0</v>
      </c>
      <c r="I79" s="31">
        <f ca="1"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31">
        <f ca="1"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0</v>
      </c>
      <c r="H80" s="31">
        <f ca="1"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 ca="1"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31">
        <f ca="1"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 ca="1"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 ca="1"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31">
        <f ca="1"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 ca="1"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 ca="1"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31">
        <f ca="1"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 ca="1"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 ca="1"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31">
        <f ca="1"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 ca="1"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 ca="1"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31">
        <f ca="1"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0</v>
      </c>
      <c r="H85" s="31">
        <f ca="1"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0</v>
      </c>
      <c r="I85" s="31">
        <f ca="1"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>
      <c r="A86" s="251" t="s">
        <v>5</v>
      </c>
      <c r="B86" s="247"/>
      <c r="C86" s="248"/>
      <c r="D86" s="248"/>
      <c r="E86" s="248"/>
      <c r="F86" s="222" t="s">
        <v>109</v>
      </c>
      <c r="G86" s="251">
        <f ca="1">SUM(G87:G92)</f>
        <v>0</v>
      </c>
      <c r="H86" s="251">
        <f ca="1">SUM(H87:H92)</f>
        <v>0</v>
      </c>
      <c r="I86" s="251">
        <f ca="1"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31">
        <f ca="1"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0</v>
      </c>
      <c r="H87" s="31">
        <f ca="1"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 ca="1"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31">
        <f ca="1"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 ca="1"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 ca="1"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31">
        <f ca="1"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0</v>
      </c>
      <c r="H89" s="31">
        <f ca="1"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 ca="1"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31">
        <f ca="1"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 ca="1"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 ca="1"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31">
        <f ca="1"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0</v>
      </c>
      <c r="H91" s="31">
        <f ca="1"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0</v>
      </c>
      <c r="I91" s="31">
        <f ca="1"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31">
        <f ca="1"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0</v>
      </c>
      <c r="H92" s="31">
        <f ca="1"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 ca="1"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>
      <c r="A93" s="251" t="s">
        <v>4</v>
      </c>
      <c r="B93" s="219"/>
      <c r="C93" s="220"/>
      <c r="D93" s="220"/>
      <c r="E93" s="221"/>
      <c r="F93" s="222" t="s">
        <v>110</v>
      </c>
      <c r="G93" s="223">
        <f ca="1">SUM(G94:G101)</f>
        <v>227000</v>
      </c>
      <c r="H93" s="223">
        <f ca="1">SUM(H94:H101)</f>
        <v>22306</v>
      </c>
      <c r="I93" s="223">
        <f ca="1"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31">
        <f ca="1"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 ca="1"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 ca="1"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>
      <c r="A95" s="80" t="s">
        <v>156</v>
      </c>
      <c r="B95" s="96"/>
      <c r="C95" s="16"/>
      <c r="D95" s="16"/>
      <c r="E95" s="25"/>
      <c r="F95" s="57" t="s">
        <v>149</v>
      </c>
      <c r="G95" s="31">
        <f ca="1"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 ca="1"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 ca="1"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31">
        <f ca="1"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83000</v>
      </c>
      <c r="H96" s="31">
        <f ca="1"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13306</v>
      </c>
      <c r="I96" s="31">
        <f ca="1"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31">
        <f ca="1"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 ca="1"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 ca="1"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31">
        <f ca="1"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 ca="1"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 ca="1"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31">
        <f ca="1"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60000</v>
      </c>
      <c r="H99" s="31">
        <f ca="1"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0</v>
      </c>
      <c r="I99" s="31">
        <f ca="1"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31">
        <f ca="1"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 ca="1"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 ca="1"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31">
        <f ca="1"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84000</v>
      </c>
      <c r="H101" s="31">
        <f ca="1"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9000</v>
      </c>
      <c r="I101" s="31">
        <f ca="1"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30">
      <c r="A102" s="253" t="s">
        <v>112</v>
      </c>
      <c r="B102" s="225"/>
      <c r="C102" s="226"/>
      <c r="D102" s="226"/>
      <c r="E102" s="221" t="s">
        <v>86</v>
      </c>
      <c r="F102" s="246"/>
      <c r="G102" s="223">
        <f ca="1">SUM(G103)</f>
        <v>0</v>
      </c>
      <c r="H102" s="223">
        <f ca="1">SUM(H103)</f>
        <v>0</v>
      </c>
      <c r="I102" s="223">
        <f ca="1"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31">
        <f ca="1"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 ca="1"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 ca="1"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30">
      <c r="A104" s="253" t="s">
        <v>111</v>
      </c>
      <c r="B104" s="225"/>
      <c r="C104" s="226"/>
      <c r="D104" s="226"/>
      <c r="E104" s="221" t="s">
        <v>83</v>
      </c>
      <c r="F104" s="246"/>
      <c r="G104" s="223">
        <f ca="1">SUM(G105)</f>
        <v>0</v>
      </c>
      <c r="H104" s="223">
        <f ca="1">SUM(H105)</f>
        <v>0</v>
      </c>
      <c r="I104" s="223">
        <f ca="1"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31">
        <f ca="1"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0</v>
      </c>
      <c r="H105" s="31">
        <f ca="1"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0</v>
      </c>
      <c r="I105" s="31">
        <f ca="1"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>
      <c r="A106" s="253" t="s">
        <v>84</v>
      </c>
      <c r="B106" s="254"/>
      <c r="C106" s="255"/>
      <c r="D106" s="255"/>
      <c r="E106" s="238" t="s">
        <v>85</v>
      </c>
      <c r="F106" s="246"/>
      <c r="G106" s="223">
        <f ca="1">SUM(G107)</f>
        <v>0</v>
      </c>
      <c r="H106" s="223">
        <f ca="1">SUM(H107)</f>
        <v>0</v>
      </c>
      <c r="I106" s="223">
        <f ca="1"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31">
        <f ca="1"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 ca="1"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 ca="1"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>
      <c r="A108" s="253" t="s">
        <v>115</v>
      </c>
      <c r="B108" s="254"/>
      <c r="C108" s="255"/>
      <c r="D108" s="255"/>
      <c r="E108" s="238" t="s">
        <v>116</v>
      </c>
      <c r="F108" s="246"/>
      <c r="G108" s="223">
        <f ca="1">SUM(G109,G111)</f>
        <v>0</v>
      </c>
      <c r="H108" s="223">
        <f ca="1">SUM(H109,H111)</f>
        <v>0</v>
      </c>
      <c r="I108" s="223">
        <f ca="1">SUM(I109,I111)</f>
        <v>0</v>
      </c>
    </row>
    <row r="109" spans="1:11" ht="15.75">
      <c r="A109" s="237" t="s">
        <v>125</v>
      </c>
      <c r="B109" s="219"/>
      <c r="C109" s="220"/>
      <c r="D109" s="220"/>
      <c r="E109" s="221"/>
      <c r="F109" s="222" t="s">
        <v>107</v>
      </c>
      <c r="G109" s="223">
        <f ca="1">SUM(G110)</f>
        <v>0</v>
      </c>
      <c r="H109" s="223">
        <f ca="1">SUM(H110)</f>
        <v>0</v>
      </c>
      <c r="I109" s="223">
        <f ca="1"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31">
        <f ca="1"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 ca="1"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 ca="1"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>
      <c r="A111" s="256" t="s">
        <v>5</v>
      </c>
      <c r="B111" s="219"/>
      <c r="C111" s="220"/>
      <c r="D111" s="220"/>
      <c r="E111" s="221"/>
      <c r="F111" s="222" t="s">
        <v>109</v>
      </c>
      <c r="G111" s="223">
        <f ca="1">SUM(G112)</f>
        <v>0</v>
      </c>
      <c r="H111" s="223">
        <f ca="1">SUM(H112)</f>
        <v>0</v>
      </c>
      <c r="I111" s="223">
        <f ca="1"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31">
        <f ca="1"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 ca="1"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 ca="1"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31">
        <f ca="1"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 ca="1"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 ca="1"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>
      <c r="A116" s="224" t="s">
        <v>120</v>
      </c>
      <c r="B116" s="260"/>
      <c r="C116" s="226"/>
      <c r="D116" s="226"/>
      <c r="E116" s="238" t="s">
        <v>193</v>
      </c>
      <c r="F116" s="239"/>
      <c r="G116" s="223">
        <f ca="1">SUM(G117)</f>
        <v>0</v>
      </c>
      <c r="H116" s="223">
        <f ca="1">SUM(H117)</f>
        <v>0</v>
      </c>
      <c r="I116" s="223">
        <f ca="1"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31">
        <f ca="1"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 ca="1"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 ca="1"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>
      <c r="A118" s="224" t="s">
        <v>161</v>
      </c>
      <c r="B118" s="258"/>
      <c r="C118" s="259"/>
      <c r="D118" s="259"/>
      <c r="E118" s="238" t="s">
        <v>160</v>
      </c>
      <c r="F118" s="222"/>
      <c r="G118" s="235">
        <f ca="1">SUM(G119:G120)</f>
        <v>0</v>
      </c>
      <c r="H118" s="235">
        <f ca="1">SUM(H119:H120)</f>
        <v>0</v>
      </c>
      <c r="I118" s="235">
        <f ca="1"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31">
        <f ca="1"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 ca="1"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 ca="1"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31">
        <f ca="1"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 ca="1"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 ca="1"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>
      <c r="A121" s="245" t="s">
        <v>69</v>
      </c>
      <c r="B121" s="232"/>
      <c r="C121" s="233"/>
      <c r="D121" s="233"/>
      <c r="E121" s="221" t="s">
        <v>81</v>
      </c>
      <c r="F121" s="246"/>
      <c r="G121" s="223">
        <f ca="1">SUM(G122)</f>
        <v>23000</v>
      </c>
      <c r="H121" s="223">
        <f ca="1">SUM(H122)</f>
        <v>0</v>
      </c>
      <c r="I121" s="223">
        <f ca="1"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31">
        <f ca="1"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23000</v>
      </c>
      <c r="H122" s="31">
        <f ca="1"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0</v>
      </c>
      <c r="I122" s="31">
        <f ca="1"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>
      <c r="A123" s="245" t="s">
        <v>119</v>
      </c>
      <c r="B123" s="232"/>
      <c r="C123" s="233"/>
      <c r="D123" s="233"/>
      <c r="E123" s="221" t="s">
        <v>91</v>
      </c>
      <c r="F123" s="239"/>
      <c r="G123" s="235">
        <f ca="1">SUM(G124)</f>
        <v>3000</v>
      </c>
      <c r="H123" s="235">
        <f ca="1">SUM(H124)</f>
        <v>0</v>
      </c>
      <c r="I123" s="235">
        <f ca="1"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31">
        <f ca="1"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3000</v>
      </c>
      <c r="H124" s="31">
        <f ca="1"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0</v>
      </c>
      <c r="I124" s="31">
        <f ca="1"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>
      <c r="A125" s="229" t="s">
        <v>169</v>
      </c>
      <c r="B125" s="225"/>
      <c r="C125" s="226"/>
      <c r="D125" s="226"/>
      <c r="E125" s="221" t="s">
        <v>168</v>
      </c>
      <c r="F125" s="239"/>
      <c r="G125" s="235">
        <f ca="1">SUM(G126:G130)</f>
        <v>0</v>
      </c>
      <c r="H125" s="235">
        <f ca="1">SUM(H126:H130)</f>
        <v>0</v>
      </c>
      <c r="I125" s="235">
        <f ca="1"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31">
        <f ca="1"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0</v>
      </c>
      <c r="H126" s="31">
        <f ca="1"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0</v>
      </c>
      <c r="I126" s="31">
        <f ca="1"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31">
        <f ca="1"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 ca="1"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 ca="1"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31">
        <f ca="1"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 ca="1"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 ca="1"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31">
        <f ca="1"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 ca="1"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 ca="1"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31">
        <f ca="1"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 ca="1"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 ca="1"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>
      <c r="A131" s="253" t="s">
        <v>88</v>
      </c>
      <c r="B131" s="225"/>
      <c r="C131" s="226"/>
      <c r="D131" s="226"/>
      <c r="E131" s="238" t="s">
        <v>89</v>
      </c>
      <c r="F131" s="246"/>
      <c r="G131" s="261">
        <f ca="1"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85000</v>
      </c>
      <c r="H131" s="261">
        <f ca="1"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61">
        <f ca="1"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>
      <c r="A132" s="229" t="s">
        <v>177</v>
      </c>
      <c r="B132" s="225"/>
      <c r="C132" s="226"/>
      <c r="D132" s="226"/>
      <c r="E132" s="238" t="s">
        <v>176</v>
      </c>
      <c r="F132" s="246"/>
      <c r="G132" s="223">
        <f ca="1">SUM(G133)</f>
        <v>0</v>
      </c>
      <c r="H132" s="223">
        <f ca="1">SUM(H133)</f>
        <v>0</v>
      </c>
      <c r="I132" s="223">
        <f ca="1">SUM(I133)</f>
        <v>0</v>
      </c>
    </row>
    <row r="133" spans="1:9" s="42" customFormat="1">
      <c r="A133" s="80" t="s">
        <v>175</v>
      </c>
      <c r="B133" s="104"/>
      <c r="C133" s="46"/>
      <c r="D133" s="46"/>
      <c r="E133" s="19"/>
      <c r="F133" s="83" t="s">
        <v>172</v>
      </c>
      <c r="G133" s="31">
        <f ca="1"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 ca="1"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 ca="1"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223">
        <f ca="1">SUM(G132,G131,G125,G123,G121,G118,G116,G113,G108,G106,G104,G102,G55,G50,G34,G32,G30,G22,G20,G18,G10,G7)</f>
        <v>3295000</v>
      </c>
      <c r="H134" s="223">
        <f ca="1">SUM(H132,H131,H125,H123,H121,H118,H116,H113,H108,H106,H104,H102,H55,H50,H34,H32,H30,H22,H20,H18,H10,H7,соц.пом!H134)</f>
        <v>952104</v>
      </c>
      <c r="I134" s="223">
        <f ca="1"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6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26" zoomScaleNormal="130" zoomScaleSheetLayoutView="100" workbookViewId="0">
      <selection activeCell="H65" sqref="H65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10.140625" style="3" customWidth="1"/>
    <col min="5" max="5" width="9.42578125" style="28" customWidth="1"/>
    <col min="6" max="6" width="9.140625" style="1"/>
    <col min="7" max="7" width="11" style="32" customWidth="1"/>
    <col min="8" max="8" width="9.42578125" customWidth="1"/>
    <col min="9" max="9" width="9.5703125" customWidth="1"/>
  </cols>
  <sheetData>
    <row r="2" spans="1:9">
      <c r="B2" s="262" t="s">
        <v>300</v>
      </c>
      <c r="E2" s="3"/>
      <c r="F2" s="3"/>
    </row>
    <row r="3" spans="1:9" ht="12" customHeight="1">
      <c r="A3" s="2"/>
      <c r="B3" s="309"/>
      <c r="C3" s="309"/>
      <c r="D3" s="309"/>
      <c r="E3" s="309"/>
      <c r="F3" s="309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13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14"/>
      <c r="H6" s="298"/>
      <c r="I6" s="298"/>
    </row>
    <row r="7" spans="1:9" s="38" customFormat="1" ht="15.75">
      <c r="A7" s="54" t="s">
        <v>189</v>
      </c>
      <c r="B7" s="89"/>
      <c r="C7" s="50"/>
      <c r="D7" s="50"/>
      <c r="E7" s="24">
        <v>111</v>
      </c>
      <c r="F7" s="52"/>
      <c r="G7" s="30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 t="s">
        <v>301</v>
      </c>
      <c r="C20" s="37" t="s">
        <v>302</v>
      </c>
      <c r="D20" s="37" t="s">
        <v>303</v>
      </c>
      <c r="E20" s="25">
        <v>121</v>
      </c>
      <c r="F20" s="82"/>
      <c r="G20" s="8">
        <f>SUM(G21)</f>
        <v>883000</v>
      </c>
      <c r="H20" s="8">
        <f>SUM(H21)</f>
        <v>269459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883000</v>
      </c>
      <c r="H21" s="202">
        <v>269459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 t="s">
        <v>301</v>
      </c>
      <c r="C32" s="37" t="s">
        <v>302</v>
      </c>
      <c r="D32" s="37" t="s">
        <v>303</v>
      </c>
      <c r="E32" s="19" t="s">
        <v>101</v>
      </c>
      <c r="F32" s="43"/>
      <c r="G32" s="8">
        <f>SUM(G33)</f>
        <v>268000</v>
      </c>
      <c r="H32" s="8">
        <f>SUM(H33)</f>
        <v>82511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268000</v>
      </c>
      <c r="H33" s="202">
        <v>82511</v>
      </c>
      <c r="I33" s="202"/>
    </row>
    <row r="34" spans="1:9" s="3" customFormat="1" ht="33.75" customHeight="1">
      <c r="A34" s="109" t="s">
        <v>131</v>
      </c>
      <c r="B34" s="90"/>
      <c r="C34" s="7"/>
      <c r="D34" s="7">
        <v>7520000190</v>
      </c>
      <c r="E34" s="68">
        <v>242</v>
      </c>
      <c r="F34" s="20"/>
      <c r="G34" s="264">
        <f>SUM(G35,G38,G40,G43,G46,G48)</f>
        <v>92000</v>
      </c>
      <c r="H34" s="14">
        <f>SUM(H35,H38,H40,H43,H46,H48)</f>
        <v>15866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264">
        <f>SUM(G36:G37)</f>
        <v>44000</v>
      </c>
      <c r="H35" s="72">
        <f>SUM(H36:H37)</f>
        <v>14166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14">
        <v>15000</v>
      </c>
      <c r="H36" s="204">
        <v>4566</v>
      </c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14">
        <v>29000</v>
      </c>
      <c r="H37" s="204">
        <v>9600</v>
      </c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14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264">
        <f>SUM(G41:G42)</f>
        <v>5000</v>
      </c>
      <c r="H40" s="72">
        <f>SUM(H41:H42)</f>
        <v>1700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14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14">
        <v>5000</v>
      </c>
      <c r="H42" s="204">
        <v>1700</v>
      </c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264">
        <f>SUM(G44:G45)</f>
        <v>20000</v>
      </c>
      <c r="H43" s="72"/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14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14">
        <v>20000</v>
      </c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23000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14">
        <v>23000</v>
      </c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14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 t="s">
        <v>301</v>
      </c>
      <c r="C55" s="37" t="s">
        <v>302</v>
      </c>
      <c r="D55" s="37" t="s">
        <v>304</v>
      </c>
      <c r="E55" s="19" t="s">
        <v>80</v>
      </c>
      <c r="F55" s="67"/>
      <c r="G55" s="8">
        <f>SUM(G56,G58,G65,G68,G74,G86,G93)</f>
        <v>269000</v>
      </c>
      <c r="H55" s="8">
        <f>SUM(H56,H58,H65,H68,H74,H86,H93)</f>
        <v>58177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81000</v>
      </c>
      <c r="H58" s="65">
        <f>SUM(H59:H64)</f>
        <v>22871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36000</v>
      </c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>
        <v>45000</v>
      </c>
      <c r="H61" s="202">
        <v>22871</v>
      </c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.75">
      <c r="A68" s="111" t="s">
        <v>124</v>
      </c>
      <c r="B68" s="98"/>
      <c r="C68" s="64"/>
      <c r="D68" s="64"/>
      <c r="E68" s="64"/>
      <c r="F68" s="41" t="s">
        <v>102</v>
      </c>
      <c r="G68" s="9">
        <f>SUM(G69:G73)</f>
        <v>22000</v>
      </c>
      <c r="H68" s="65">
        <f>SUM(H69:H73)</f>
        <v>16000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>
        <v>22000</v>
      </c>
      <c r="H72" s="202">
        <v>16000</v>
      </c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10000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9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>
        <v>5000</v>
      </c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>
        <v>5000</v>
      </c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156000</v>
      </c>
      <c r="H93" s="9">
        <f>SUM(H94:H101)</f>
        <v>19306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>
        <v>83000</v>
      </c>
      <c r="H96" s="202">
        <v>13306</v>
      </c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>
        <v>20000</v>
      </c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53000</v>
      </c>
      <c r="H101" s="202">
        <v>6000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 t="s">
        <v>301</v>
      </c>
      <c r="C121" s="37" t="s">
        <v>302</v>
      </c>
      <c r="D121" s="37" t="s">
        <v>304</v>
      </c>
      <c r="E121" s="25" t="s">
        <v>81</v>
      </c>
      <c r="F121" s="67"/>
      <c r="G121" s="9">
        <f>SUM(G122)</f>
        <v>23000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23000</v>
      </c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3000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3000</v>
      </c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1538000</v>
      </c>
      <c r="H134" s="9">
        <f>SUM(H132,H131,H125,H123,H121,H118,H116,H113,H108,H106,H104,H102,H55,H50,H34,H32,H30,H22,H20,H18,H10,H7)</f>
        <v>426013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9">
    <mergeCell ref="B3:F3"/>
    <mergeCell ref="A137:G137"/>
    <mergeCell ref="A136:G136"/>
    <mergeCell ref="H5:H6"/>
    <mergeCell ref="A134:F134"/>
    <mergeCell ref="I5:I6"/>
    <mergeCell ref="B5:F5"/>
    <mergeCell ref="A5:A6"/>
    <mergeCell ref="G5:G6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21" zoomScaleNormal="130" zoomScaleSheetLayoutView="100" workbookViewId="0">
      <selection activeCell="H34" sqref="H34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.5703125" style="32" customWidth="1"/>
    <col min="8" max="8" width="10.7109375" customWidth="1"/>
    <col min="9" max="9" width="8.5703125" hidden="1" customWidth="1"/>
  </cols>
  <sheetData>
    <row r="2" spans="1:9">
      <c r="B2" s="3" t="s">
        <v>305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 t="s">
        <v>301</v>
      </c>
      <c r="C20" s="37" t="s">
        <v>302</v>
      </c>
      <c r="D20" s="37" t="s">
        <v>306</v>
      </c>
      <c r="E20" s="25">
        <v>121</v>
      </c>
      <c r="F20" s="82"/>
      <c r="G20" s="8">
        <f>SUM(G21)</f>
        <v>399000</v>
      </c>
      <c r="H20" s="8">
        <f>SUM(H21)</f>
        <v>120497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399000</v>
      </c>
      <c r="H21" s="202">
        <v>120497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 t="s">
        <v>301</v>
      </c>
      <c r="C32" s="37" t="s">
        <v>302</v>
      </c>
      <c r="D32" s="37" t="s">
        <v>306</v>
      </c>
      <c r="E32" s="19" t="s">
        <v>101</v>
      </c>
      <c r="F32" s="43"/>
      <c r="G32" s="8">
        <f>SUM(G33)</f>
        <v>120000</v>
      </c>
      <c r="H32" s="8">
        <f>SUM(H33)</f>
        <v>36220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120000</v>
      </c>
      <c r="H33" s="202">
        <v>36220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519000</v>
      </c>
      <c r="H134" s="9">
        <f>SUM(H132,H131,H125,H123,H121,H118,H116,H113,H108,H106,H104,H102,H55,H50,H34,H32,H30,H22,H20,H18,H10,H7)</f>
        <v>156717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0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2" zoomScaleNormal="130" zoomScaleSheetLayoutView="100" workbookViewId="0">
      <selection activeCell="G134" sqref="G134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140625" style="32" customWidth="1"/>
    <col min="8" max="8" width="8.5703125" customWidth="1"/>
    <col min="9" max="9" width="8.5703125" hidden="1" customWidth="1"/>
  </cols>
  <sheetData>
    <row r="2" spans="1:9">
      <c r="B2" s="3" t="s">
        <v>88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>
        <v>85000</v>
      </c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v>85000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2" t="s">
        <v>297</v>
      </c>
      <c r="B5" s="299" t="s">
        <v>82</v>
      </c>
      <c r="C5" s="300"/>
      <c r="D5" s="300"/>
      <c r="E5" s="300"/>
      <c r="F5" s="301"/>
      <c r="G5" s="304" t="s">
        <v>232</v>
      </c>
      <c r="H5" s="297" t="s">
        <v>233</v>
      </c>
      <c r="I5" s="297" t="s">
        <v>234</v>
      </c>
    </row>
    <row r="6" spans="1:9" s="6" customFormat="1" ht="55.9" customHeight="1">
      <c r="A6" s="303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5"/>
      <c r="H6" s="298"/>
      <c r="I6" s="298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</vt:i4>
      </vt:variant>
    </vt:vector>
  </HeadingPairs>
  <TitlesOfParts>
    <vt:vector size="33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Доходы!Область_печати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Пользователь</cp:lastModifiedBy>
  <cp:lastPrinted>2020-08-13T07:31:38Z</cp:lastPrinted>
  <dcterms:created xsi:type="dcterms:W3CDTF">2012-01-22T06:17:30Z</dcterms:created>
  <dcterms:modified xsi:type="dcterms:W3CDTF">2020-08-13T07:32:21Z</dcterms:modified>
</cp:coreProperties>
</file>